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280" windowHeight="7680" activeTab="0"/>
  </bookViews>
  <sheets>
    <sheet name="28-30.12.19" sheetId="1" r:id="rId1"/>
  </sheets>
  <definedNames>
    <definedName name="_xlnm._FilterDatabase" localSheetId="0" hidden="1">'28-30.12.19'!$B$4:$L$244</definedName>
    <definedName name="_xlnm.Print_Area" localSheetId="0">'28-30.12.19'!$B$1:$L$260</definedName>
    <definedName name="_xlnm.Print_Titles" localSheetId="0">'28-30.12.19'!$4:$4</definedName>
  </definedNames>
  <calcPr fullCalcOnLoad="1"/>
</workbook>
</file>

<file path=xl/sharedStrings.xml><?xml version="1.0" encoding="utf-8"?>
<sst xmlns="http://schemas.openxmlformats.org/spreadsheetml/2006/main" count="1238" uniqueCount="329">
  <si>
    <t>STT</t>
  </si>
  <si>
    <t>Tên học phần</t>
  </si>
  <si>
    <t>Hình thức
thi</t>
  </si>
  <si>
    <t>Số TC</t>
  </si>
  <si>
    <t>4</t>
  </si>
  <si>
    <t>Quản lý chi ngân sách</t>
  </si>
  <si>
    <t>Tài chính doanh nghiệp 3</t>
  </si>
  <si>
    <t>Mô hình toán kinh tế</t>
  </si>
  <si>
    <t>Thuế</t>
  </si>
  <si>
    <t>Tài chính doanh nghiệp 1</t>
  </si>
  <si>
    <t>Kinh tế công cộng</t>
  </si>
  <si>
    <t>Quản lý tài chính công</t>
  </si>
  <si>
    <t>Lý thuyết XS và TK Toán</t>
  </si>
  <si>
    <t>Kinh tế vĩ mô</t>
  </si>
  <si>
    <t>Kinh tế vi mô</t>
  </si>
  <si>
    <t>2</t>
  </si>
  <si>
    <t>3</t>
  </si>
  <si>
    <t>Kinh tế vi mô 1</t>
  </si>
  <si>
    <t>Cơ sở hình thành giá cả</t>
  </si>
  <si>
    <t>Tài chính doanh nghiệp 2</t>
  </si>
  <si>
    <t>Tài chính doanh nghiệp 4</t>
  </si>
  <si>
    <t>Quản lý thuế</t>
  </si>
  <si>
    <t>Kinh tế vĩ mô 1</t>
  </si>
  <si>
    <t>13h30</t>
  </si>
  <si>
    <t>15h45</t>
  </si>
  <si>
    <t>18h00</t>
  </si>
  <si>
    <t>Ngày</t>
  </si>
  <si>
    <t>Giờ</t>
  </si>
  <si>
    <t>9h45</t>
  </si>
  <si>
    <t>7h30</t>
  </si>
  <si>
    <t>SL thi</t>
  </si>
  <si>
    <t>HT thi</t>
  </si>
  <si>
    <t>Số CBCT</t>
  </si>
  <si>
    <t>TG làm bài</t>
  </si>
  <si>
    <t>Bộ môn coi thi</t>
  </si>
  <si>
    <t>Tiếng Anh chuyên ngành 2 (giảng bằng Tiếng Anh)</t>
  </si>
  <si>
    <t xml:space="preserve">Kinh tế vi mô </t>
  </si>
  <si>
    <t>Kinh tế vi mô (CLC)</t>
  </si>
  <si>
    <t>Kinh tế vi mô (CN51)</t>
  </si>
  <si>
    <t>Kinh tế vi mô 2</t>
  </si>
  <si>
    <t>Quản lý tài chính của Việt Nam 1</t>
  </si>
  <si>
    <t>Quản trị kênh phân phối</t>
  </si>
  <si>
    <t>Quản trị ngân hàng thương mại (giảng bằng tiếng Anh)</t>
  </si>
  <si>
    <t>Quản trị ngân hàng thương mại 1</t>
  </si>
  <si>
    <t>Quản trị ngân hàng thương mại 2</t>
  </si>
  <si>
    <t>Kinh tế vĩ mô (CLC)</t>
  </si>
  <si>
    <t>Kinh tế vĩ mô (CN51)</t>
  </si>
  <si>
    <t>Kinh tế Việt Nam</t>
  </si>
  <si>
    <t>Thuế (giảng bằng tiếng Anh)</t>
  </si>
  <si>
    <t>Thuế (Taxation-Vietnam)</t>
  </si>
  <si>
    <t>Kinh tế nguồn lực TC 1</t>
  </si>
  <si>
    <t>Lý thuyết quản lý TC công</t>
  </si>
  <si>
    <t>Lý thuyết xác suất và thống kê toán (Probability and Mathematical Statistics)</t>
  </si>
  <si>
    <t>Quản lý chi phí dự án đầu tư XD vốn NSNN</t>
  </si>
  <si>
    <t>Quản lý tài chính của Việt Nam 2</t>
  </si>
  <si>
    <t>Quản lý tài chính xã, phường, thị trấn</t>
  </si>
  <si>
    <t>Tài chính doanh nghiệp (giảng bằng tiếng Anh)</t>
  </si>
  <si>
    <t>LC22.21.01+02</t>
  </si>
  <si>
    <t>BC19.21.02, LC22.21.03</t>
  </si>
  <si>
    <t xml:space="preserve">
BC17.21.02, BC17.21.04, BC18.21.01, BC18.21.02, BC18.21.03, LC20.21.09+10, LC21.21.01, LC21.21.02, LC21.21.03, LC21.21.04+05, LC21.21.06, LC22.21.01+02
</t>
  </si>
  <si>
    <t>BC18.21.04</t>
  </si>
  <si>
    <t xml:space="preserve">BC18.21.02, BC18.21.04, BC19.21.01, LC21.21.06 </t>
  </si>
  <si>
    <t>BC18.21.03, LC21.21.01, LC21.21.03, LC21.21.06, LC22.21.01+02</t>
  </si>
  <si>
    <t>Khóa/chuyên ngành (lớp)</t>
  </si>
  <si>
    <t>CQ55/11CL</t>
  </si>
  <si>
    <t>CQ55/41</t>
  </si>
  <si>
    <t>CQ55/01, 18, 61, 62</t>
  </si>
  <si>
    <t>CQ55/02, 31</t>
  </si>
  <si>
    <t>CQ55/09</t>
  </si>
  <si>
    <t>CQ55/03, 11, 23</t>
  </si>
  <si>
    <t>CQ55/03</t>
  </si>
  <si>
    <t>CQ55/11</t>
  </si>
  <si>
    <t>CQ54/21</t>
  </si>
  <si>
    <t>CQ54/05</t>
  </si>
  <si>
    <t>CQ54/19, 31, 62, 63</t>
  </si>
  <si>
    <t>CQ56/61, 62, 63</t>
  </si>
  <si>
    <t>CQ56/21</t>
  </si>
  <si>
    <t>CQ56/51</t>
  </si>
  <si>
    <t>CQ55/02</t>
  </si>
  <si>
    <t>CQ56/16, 18, 19</t>
  </si>
  <si>
    <t>CQ56/15</t>
  </si>
  <si>
    <t>CQ56/03, 08.(01)</t>
  </si>
  <si>
    <t>CQ56/08.(02-06)</t>
  </si>
  <si>
    <t>CQ56/09, 11.(01-04)</t>
  </si>
  <si>
    <t>CQ56/11.(05-10)</t>
  </si>
  <si>
    <t>CQ56/23, 41</t>
  </si>
  <si>
    <t>CQ56/31, 32</t>
  </si>
  <si>
    <t>CQ56/21.(01-08)</t>
  </si>
  <si>
    <t>CQ56/21.(09-18)</t>
  </si>
  <si>
    <t>CQ56/21.(19-20), 22</t>
  </si>
  <si>
    <t>CQ54/51.(01-03)</t>
  </si>
  <si>
    <t>CQ54/51.(04-06)</t>
  </si>
  <si>
    <t>CQ54/01, 03</t>
  </si>
  <si>
    <t>CQ54/08, 16, 18</t>
  </si>
  <si>
    <t>CQ54/11.(01-10)</t>
  </si>
  <si>
    <t>CQ54/11.(11-16)</t>
  </si>
  <si>
    <t>CQ54/23, 31, 41</t>
  </si>
  <si>
    <t>CQ54/19, 22</t>
  </si>
  <si>
    <t>Học lại + TT</t>
  </si>
  <si>
    <t>CQ56/01, 09</t>
  </si>
  <si>
    <t>CQ56/02, 03</t>
  </si>
  <si>
    <t>CQ56/21.(01-11)</t>
  </si>
  <si>
    <t>CQ56/21.(12-20), 23</t>
  </si>
  <si>
    <t>CQ56/21CL, 41</t>
  </si>
  <si>
    <t>Viết</t>
  </si>
  <si>
    <t>Các kỹ năng</t>
  </si>
  <si>
    <t>CQ55/15, 19</t>
  </si>
  <si>
    <t>CQ55/08, 19</t>
  </si>
  <si>
    <t>CQ55/15</t>
  </si>
  <si>
    <t>101-TH</t>
  </si>
  <si>
    <t>102-TH</t>
  </si>
  <si>
    <t>103-TH</t>
  </si>
  <si>
    <t>104-TH</t>
  </si>
  <si>
    <t>105-TH</t>
  </si>
  <si>
    <t>Marketing</t>
  </si>
  <si>
    <t>106-TH</t>
  </si>
  <si>
    <t>107-TH</t>
  </si>
  <si>
    <t>108-TH</t>
  </si>
  <si>
    <t>Nghiệp vụ Ngân hàng</t>
  </si>
  <si>
    <t>201-TH</t>
  </si>
  <si>
    <t>202-TH</t>
  </si>
  <si>
    <t>203-TH</t>
  </si>
  <si>
    <t>CQ55/01, 63</t>
  </si>
  <si>
    <t>CQ55/08, 31</t>
  </si>
  <si>
    <t>CQ55/16, 22.(01-03)</t>
  </si>
  <si>
    <t>CQ55/22.(04-10)</t>
  </si>
  <si>
    <t>Ngoại ngữ</t>
  </si>
  <si>
    <t>Kinh tế học</t>
  </si>
  <si>
    <t>Toán</t>
  </si>
  <si>
    <t>Thuế nhà nước</t>
  </si>
  <si>
    <t>CQ56/61, 62, 63 + TT</t>
  </si>
  <si>
    <t>CQ55/02, 16, 18 + TT</t>
  </si>
  <si>
    <t>Quản lý Tài chính công</t>
  </si>
  <si>
    <t>Tài chính doanh nghiệp</t>
  </si>
  <si>
    <t>Tiếng Anh TCKT</t>
  </si>
  <si>
    <t>CQ56/06CLC, 09CLC, 11CL, 21CL, 22CLC + TT</t>
  </si>
  <si>
    <t>204-TH</t>
  </si>
  <si>
    <t>205-TH</t>
  </si>
  <si>
    <t>206-TH</t>
  </si>
  <si>
    <t>207-TH</t>
  </si>
  <si>
    <t>208-TH</t>
  </si>
  <si>
    <t>209-TH</t>
  </si>
  <si>
    <t>28/12/19</t>
  </si>
  <si>
    <t>CQ55/61, 62, 63 + TT</t>
  </si>
  <si>
    <t>CQ54/61, 62, 63 + TT</t>
  </si>
  <si>
    <t>CQ56/01</t>
  </si>
  <si>
    <t>CQ56/02, 05</t>
  </si>
  <si>
    <t>CQ54/32 + TT</t>
  </si>
  <si>
    <t>CQ54/15 + TT</t>
  </si>
  <si>
    <t>CQ54/61, 62 + TT</t>
  </si>
  <si>
    <t>CQ54/05 + TT</t>
  </si>
  <si>
    <t>CQ54/02, 51 + TT</t>
  </si>
  <si>
    <t>CQ54/11CL, 21CL + TT</t>
  </si>
  <si>
    <t>CQ54/61, 63 + TT</t>
  </si>
  <si>
    <t>CQ56/22CLC + TT</t>
  </si>
  <si>
    <t>CQ55/01 + TT</t>
  </si>
  <si>
    <t>CQ54/01 + TT</t>
  </si>
  <si>
    <t>CQ54/11 + TT</t>
  </si>
  <si>
    <t>CQ57/51 + TT</t>
  </si>
  <si>
    <t>Ký hiệu:
TH (Tuổi Hoa)
TT (Trái tuyến)</t>
  </si>
  <si>
    <t>210-TH</t>
  </si>
  <si>
    <t>Trái tuyến CQ54</t>
  </si>
  <si>
    <t>Trái tuyến CQ54/21, 22, 23, 31, 32, 41, 61, 62, 63</t>
  </si>
  <si>
    <t>Trái tuyến CQ54/01, 02, 03, 05, 11, 15, 16, 18, 19</t>
  </si>
  <si>
    <t>211-TH</t>
  </si>
  <si>
    <t>Tiếng Anh - Đọc 5</t>
  </si>
  <si>
    <t>Kinh tế lượng</t>
  </si>
  <si>
    <t>Học cùng lúc 2 CT (CQ56)</t>
  </si>
  <si>
    <t>BC18.21.04, B19.21.02, LC21.21.06, 
LC22.21.01+02, LC22.21.03</t>
  </si>
  <si>
    <t>CQ55/03, 09</t>
  </si>
  <si>
    <t>CQ55/05.(01-04)</t>
  </si>
  <si>
    <t>CQ55/05.(05-06), 61</t>
  </si>
  <si>
    <t>CQ55/62</t>
  </si>
  <si>
    <t>CQ55/31, 32</t>
  </si>
  <si>
    <t>CQ55/23</t>
  </si>
  <si>
    <t>CQ55/11.(01-06)</t>
  </si>
  <si>
    <t>CQ55/11.(07-14)</t>
  </si>
  <si>
    <t>CQ55/15.(01-03)</t>
  </si>
  <si>
    <t>CQ55/15.(04-06)</t>
  </si>
  <si>
    <t>CQ56/21CL, 22CLC</t>
  </si>
  <si>
    <t>Trái tuyến CQ54/01, 02, 03, 05, 08</t>
  </si>
  <si>
    <t>Trái tuyến CQ54/11, 15, 16, 18</t>
  </si>
  <si>
    <t>Trái tuyến CQ54/21, 22</t>
  </si>
  <si>
    <t>Trái tuyến CQ54/19, 23, 31, 32, 41, 61, 62, 63</t>
  </si>
  <si>
    <t>Tiếng Anh - Đọc 6</t>
  </si>
  <si>
    <t>Tiếng Anh - Nghe 4</t>
  </si>
  <si>
    <t>Tiếng Anh - Viết 5</t>
  </si>
  <si>
    <t>Tiếng Anh Tài chính - Kế toán 1 (giảng bằng tiếng Anh)</t>
  </si>
  <si>
    <t>CQ54/51</t>
  </si>
  <si>
    <t>Đường lối cách mạng của Đảng Cộng sản Việt Nam (Political Revolution Roadmap of the Communist Party of Vietnam)</t>
  </si>
  <si>
    <t>Đường lối CM của Đảng CSVN</t>
  </si>
  <si>
    <t>CQ55/11CL, 21CL</t>
  </si>
  <si>
    <t>CQ56/11CL</t>
  </si>
  <si>
    <t>Lịch sử các HTKT</t>
  </si>
  <si>
    <t xml:space="preserve">Lịch sử các HTKT </t>
  </si>
  <si>
    <t>CQ57/11CL, 21CL</t>
  </si>
  <si>
    <t>CQ57/22</t>
  </si>
  <si>
    <t>CQ57/23, 31, 32, 41, 61, 62, 63</t>
  </si>
  <si>
    <t>Tiếng Anh Tài chính - Kế toán 2 (giảng bằng tiếng Anh)</t>
  </si>
  <si>
    <t>Khoa học quản lý</t>
  </si>
  <si>
    <t>CQ55/15, 22, 32</t>
  </si>
  <si>
    <t>CQ54/15</t>
  </si>
  <si>
    <t>CQ56/03, 08</t>
  </si>
  <si>
    <t>Xã hội học</t>
  </si>
  <si>
    <t xml:space="preserve">Xã hội học </t>
  </si>
  <si>
    <t>CQ57/11</t>
  </si>
  <si>
    <t>CQ57/11CL</t>
  </si>
  <si>
    <t>Kinh tế môi trường</t>
  </si>
  <si>
    <t>CQ56/01, 02, 08, 09, 16,18</t>
  </si>
  <si>
    <t>CQ56/15, 19</t>
  </si>
  <si>
    <t>Kế toán hành chính SN 1</t>
  </si>
  <si>
    <t>Học cùng lúc 2 CT (CQ55)</t>
  </si>
  <si>
    <t>CQ55/21.(01-05)</t>
  </si>
  <si>
    <t>CQ55/21.(06-10)</t>
  </si>
  <si>
    <t>CQ55/21.(11-14)</t>
  </si>
  <si>
    <t>CQ55/21.(15-16), 23</t>
  </si>
  <si>
    <t>CQ55/22</t>
  </si>
  <si>
    <t>Kinh tế phát triển</t>
  </si>
  <si>
    <t>CQ56/01, 02, 09, 11</t>
  </si>
  <si>
    <t>CQ55/61, 62, 63</t>
  </si>
  <si>
    <t>CQ56/21CL</t>
  </si>
  <si>
    <t>Tiếng Anh chuyên ngành 1</t>
  </si>
  <si>
    <t>Vấn đáp</t>
  </si>
  <si>
    <t>Trái tuyến CQ54/01, 02, 03, 05, 08, 11.(01-07)</t>
  </si>
  <si>
    <t>Trái tuyến CQ54/15, 16, 18, 19,11.(11-16)</t>
  </si>
  <si>
    <t>Trái tuyến CQ54/21.(01-18)</t>
  </si>
  <si>
    <t>Tiếng Anh chuyên ngành 2</t>
  </si>
  <si>
    <t>CQ54/01, 02</t>
  </si>
  <si>
    <t>CQ54/03</t>
  </si>
  <si>
    <t>CQ54/05, 08</t>
  </si>
  <si>
    <t>CQ54/11.(01-12)</t>
  </si>
  <si>
    <t>CQ54/11.(13-16)</t>
  </si>
  <si>
    <t>CQ54/15.(01-06)</t>
  </si>
  <si>
    <t>CQ54/15.(07-08), 16</t>
  </si>
  <si>
    <t>CQ54/18, 19</t>
  </si>
  <si>
    <t>CQ54/21.(01-09)</t>
  </si>
  <si>
    <t>CQ54/21.(10-15)</t>
  </si>
  <si>
    <t>CQ54/21.(16-20), 62</t>
  </si>
  <si>
    <t>CQ54/22</t>
  </si>
  <si>
    <t>CQ54/23</t>
  </si>
  <si>
    <t>CQ54/31</t>
  </si>
  <si>
    <t>CQ54/32</t>
  </si>
  <si>
    <t>CQ54/41, 61, 63</t>
  </si>
  <si>
    <t>Kế toán nghiệp vụ thu NSNN</t>
  </si>
  <si>
    <t>Kế toán NSNN &amp; NVKB NN</t>
  </si>
  <si>
    <t>Kinh tế đầu tư 1</t>
  </si>
  <si>
    <t>Quản lý dự án</t>
  </si>
  <si>
    <t>CQ54/11, 31</t>
  </si>
  <si>
    <t>CQ55/08, 16, 32</t>
  </si>
  <si>
    <t>Quản lý dự án 1</t>
  </si>
  <si>
    <t>Quản lý và quy hoạch đất đai</t>
  </si>
  <si>
    <t>Tiếng Anh cơ bản 1</t>
  </si>
  <si>
    <t>Tiếng Anh cơ bản 2</t>
  </si>
  <si>
    <t>CQ56/01, 02, 05, 09, 11, 16, 18, 23, 61, 62, 63</t>
  </si>
  <si>
    <t>CQ56/03, 15, 19</t>
  </si>
  <si>
    <t>CQ56/21, 22</t>
  </si>
  <si>
    <t>CQ56/08, 31, 32, 41</t>
  </si>
  <si>
    <t xml:space="preserve">Tiếng Anh cơ bản 2 </t>
  </si>
  <si>
    <t>Tổ chức công tác kế toán công</t>
  </si>
  <si>
    <t>Kế toán Hành chính SN 2</t>
  </si>
  <si>
    <t>Kế toán quản trị công</t>
  </si>
  <si>
    <t>Nguyên lý thống kê</t>
  </si>
  <si>
    <t>BC19.21.02, LC21.21.06, LC22.21.03</t>
  </si>
  <si>
    <t>Trái tuyến CQ54/01, 02, 03, 05, 08, 11, 15, 16</t>
  </si>
  <si>
    <t>Trái tuyến CQ54/21, 22, 23, 31, 32, 62, 63</t>
  </si>
  <si>
    <t>Trái tuyến CQ54/41</t>
  </si>
  <si>
    <t>CQ56/06CLC, 09CLC, 11CL, 21CL, 22CLC</t>
  </si>
  <si>
    <t>CQ56/18, 23, 32</t>
  </si>
  <si>
    <t>CQ56/21.(12-20)</t>
  </si>
  <si>
    <t>CQ56/09, 11, 16</t>
  </si>
  <si>
    <t>CQ56/05, 08</t>
  </si>
  <si>
    <t>CQ56/19</t>
  </si>
  <si>
    <t>CQ56/22</t>
  </si>
  <si>
    <t>Nguyên lý thống kê (CN41)</t>
  </si>
  <si>
    <t>Chuẩn mực kế toán công 2</t>
  </si>
  <si>
    <t>Tài chính tiền tệ</t>
  </si>
  <si>
    <t>BC19.21.01, BC19.21.02, LC22.21.01+02, LC22.21.03</t>
  </si>
  <si>
    <t>Trái tuyến CQ54/01, 02, 03, 05, 08, 11, 15, 18, 19, 21</t>
  </si>
  <si>
    <t>Trái tuyến CQ54/22, 23, 31, 32, 41, 63</t>
  </si>
  <si>
    <t>Trái tuyến CQ54/51</t>
  </si>
  <si>
    <t>CQ56/01, 05, 18</t>
  </si>
  <si>
    <t>CQ56/02, 31</t>
  </si>
  <si>
    <t>CQ56/16, 23</t>
  </si>
  <si>
    <t>CQ56/03, 19</t>
  </si>
  <si>
    <t>CQ56/08.(01-05)</t>
  </si>
  <si>
    <t>CQ56/08.(06), 15.(01-05)</t>
  </si>
  <si>
    <t>CQ56/15.(06-08), 22</t>
  </si>
  <si>
    <t>CQ56/06CLC, 09CLC, 11CL</t>
  </si>
  <si>
    <t>Tài chính tiền tệ (CN 51)</t>
  </si>
  <si>
    <t>Giáo dục quốc phòng 3</t>
  </si>
  <si>
    <t>TNM</t>
  </si>
  <si>
    <t>CQ56/03, 05, 21, 22, 41, 61, 62, 63</t>
  </si>
  <si>
    <t>CQ55/21CL</t>
  </si>
  <si>
    <t>Kế toán ngân sách TC  xã</t>
  </si>
  <si>
    <t>Đường lối CMĐCSVN</t>
  </si>
  <si>
    <t>Quản lý kinh tế</t>
  </si>
  <si>
    <t>Triết học Mác-Lênin</t>
  </si>
  <si>
    <t>Kế toán công</t>
  </si>
  <si>
    <t>Kinh tế đầu tư tài chính</t>
  </si>
  <si>
    <t>Tài chính - Tiền tệ</t>
  </si>
  <si>
    <t>Trái tuyến CQ54/22, 23, 31, 32, 41, 62, 63, 21.(19-20)</t>
  </si>
  <si>
    <t>29/12/19</t>
  </si>
  <si>
    <t>30/12/19</t>
  </si>
  <si>
    <t>301-TH</t>
  </si>
  <si>
    <t>302-TH</t>
  </si>
  <si>
    <t>303-TH</t>
  </si>
  <si>
    <t>304-TH</t>
  </si>
  <si>
    <t>B5-PM</t>
  </si>
  <si>
    <t>GD Quốc phòng, Khảo thí, Trung tâm TT</t>
  </si>
  <si>
    <t>CQ54/51 + TT</t>
  </si>
  <si>
    <t>CQ56/06CLC, 09CLC + TT</t>
  </si>
  <si>
    <t>CQ54/23 + TT</t>
  </si>
  <si>
    <t>CQ55/61, 62 + TT</t>
  </si>
  <si>
    <t>CQ54/16 + TT</t>
  </si>
  <si>
    <t>Tiếng Anh - Nghe - 1</t>
  </si>
  <si>
    <t>Tiếng Anh - Nói -1</t>
  </si>
  <si>
    <t>Tiếng Anh - Đọc-1</t>
  </si>
  <si>
    <t>Tiếng Anh - Viết - 1</t>
  </si>
  <si>
    <t>Tiếng Anh - Nghe - 3</t>
  </si>
  <si>
    <t>Tiếng Anh - Nói -3</t>
  </si>
  <si>
    <t>Tiếng Anh - Đọc-3</t>
  </si>
  <si>
    <t>Tiếng Anh - Viết - 3</t>
  </si>
  <si>
    <t>Tiếng Anh - Nghe - 5</t>
  </si>
  <si>
    <t>Tiếng Anh - Nói -5</t>
  </si>
  <si>
    <t>Tiếng Anh - Đọc-5</t>
  </si>
  <si>
    <t>Tiếng Anh - Viết - 5</t>
  </si>
  <si>
    <t>CQ56/51 + TT</t>
  </si>
  <si>
    <t>CQ55/51 + TT</t>
  </si>
  <si>
    <t>Thống kê và PTDB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</si>
</sst>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.##0"/>
    <numFmt numFmtId="173" formatCode="dd/mm"/>
    <numFmt numFmtId="174" formatCode="hh&quot;h&quot;mm"/>
    <numFmt numFmtId="175" formatCode="dd&quot;/&quot;mm"/>
    <numFmt numFmtId="176" formatCode="&quot;dd/3&quot;"/>
    <numFmt numFmtId="177" formatCode="[$-409]h:mm:ss\ AM/PM"/>
  </numFmts>
  <fonts count="68">
    <font>
      <sz val="11"/>
      <color indexed="8"/>
      <name val="Calibri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1.5"/>
      <name val="Times New Roman"/>
      <family val="1"/>
    </font>
    <font>
      <sz val="11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8"/>
      <name val="Segoe U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12"/>
      <color indexed="10"/>
      <name val="Times New Roman"/>
      <family val="1"/>
    </font>
    <font>
      <sz val="16"/>
      <color indexed="8"/>
      <name val="Times New Roman"/>
      <family val="1"/>
    </font>
    <font>
      <b/>
      <i/>
      <sz val="13"/>
      <color indexed="8"/>
      <name val="Times New Roman"/>
      <family val="1"/>
    </font>
    <font>
      <sz val="15"/>
      <color indexed="8"/>
      <name val="Times New Roman"/>
      <family val="1"/>
    </font>
    <font>
      <b/>
      <sz val="15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10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</borders>
  <cellStyleXfs count="64">
    <xf numFmtId="0" fontId="0" fillId="0" borderId="0" applyNumberFormat="0" applyFont="0" applyFill="0" applyBorder="0" applyAlignment="0" applyProtection="0"/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0" fillId="0" borderId="0" applyFont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0" applyNumberFormat="0" applyBorder="0" applyAlignment="0" applyProtection="0"/>
    <xf numFmtId="0" fontId="48" fillId="27" borderId="1" applyNumberFormat="0" applyAlignment="0" applyProtection="0"/>
    <xf numFmtId="0" fontId="49" fillId="28" borderId="2" applyNumberFormat="0" applyAlignment="0" applyProtection="0"/>
    <xf numFmtId="171" fontId="0" fillId="0" borderId="0" applyNumberFormat="0">
      <alignment/>
      <protection/>
    </xf>
    <xf numFmtId="169" fontId="0" fillId="0" borderId="0" applyNumberFormat="0">
      <alignment/>
      <protection/>
    </xf>
    <xf numFmtId="170" fontId="0" fillId="0" borderId="0" applyNumberFormat="0">
      <alignment/>
      <protection/>
    </xf>
    <xf numFmtId="168" fontId="0" fillId="0" borderId="0" applyNumberFormat="0">
      <alignment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30" borderId="1" applyNumberFormat="0" applyAlignment="0" applyProtection="0"/>
    <xf numFmtId="0" fontId="58" fillId="0" borderId="6" applyNumberFormat="0" applyFill="0" applyAlignment="0" applyProtection="0"/>
    <xf numFmtId="0" fontId="59" fillId="3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0" fillId="32" borderId="7" applyNumberFormat="0" applyFont="0" applyAlignment="0" applyProtection="0"/>
    <xf numFmtId="0" fontId="60" fillId="27" borderId="8" applyNumberFormat="0" applyAlignment="0" applyProtection="0"/>
    <xf numFmtId="9" fontId="0" fillId="0" borderId="0" applyNumberFormat="0">
      <alignment/>
      <protection/>
    </xf>
    <xf numFmtId="0" fontId="61" fillId="0" borderId="0" applyNumberForma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</cellStyleXfs>
  <cellXfs count="106">
    <xf numFmtId="0" fontId="0" fillId="0" borderId="0" xfId="0" applyAlignment="1">
      <alignment/>
    </xf>
    <xf numFmtId="0" fontId="2" fillId="33" borderId="0" xfId="0" applyFont="1" applyFill="1" applyAlignment="1" applyProtection="1">
      <alignment vertical="center" wrapText="1"/>
      <protection/>
    </xf>
    <xf numFmtId="0" fontId="1" fillId="33" borderId="0" xfId="0" applyFont="1" applyFill="1" applyAlignment="1" applyProtection="1">
      <alignment vertical="center" wrapText="1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4" fillId="33" borderId="0" xfId="0" applyFont="1" applyFill="1" applyAlignment="1" applyProtection="1">
      <alignment horizontal="center"/>
      <protection/>
    </xf>
    <xf numFmtId="49" fontId="2" fillId="33" borderId="0" xfId="0" applyNumberFormat="1" applyFont="1" applyFill="1" applyAlignment="1" applyProtection="1">
      <alignment/>
      <protection/>
    </xf>
    <xf numFmtId="0" fontId="2" fillId="33" borderId="0" xfId="0" applyFont="1" applyFill="1" applyBorder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left" vertical="center" wrapText="1"/>
      <protection/>
    </xf>
    <xf numFmtId="49" fontId="3" fillId="33" borderId="0" xfId="0" applyNumberFormat="1" applyFont="1" applyFill="1" applyAlignment="1" applyProtection="1">
      <alignment horizontal="left" vertical="center" wrapText="1"/>
      <protection/>
    </xf>
    <xf numFmtId="49" fontId="4" fillId="33" borderId="0" xfId="0" applyNumberFormat="1" applyFont="1" applyFill="1" applyAlignment="1" applyProtection="1">
      <alignment horizontal="left" vertical="center" wrapText="1"/>
      <protection/>
    </xf>
    <xf numFmtId="49" fontId="2" fillId="33" borderId="0" xfId="0" applyNumberFormat="1" applyFont="1" applyFill="1" applyAlignment="1" applyProtection="1">
      <alignment horizontal="center" vertical="center" wrapText="1"/>
      <protection/>
    </xf>
    <xf numFmtId="49" fontId="1" fillId="33" borderId="0" xfId="0" applyNumberFormat="1" applyFont="1" applyFill="1" applyAlignment="1" applyProtection="1">
      <alignment horizontal="center" vertical="center" wrapText="1"/>
      <protection/>
    </xf>
    <xf numFmtId="0" fontId="4" fillId="33" borderId="0" xfId="0" applyFont="1" applyFill="1" applyAlignment="1" applyProtection="1">
      <alignment vertical="center" wrapText="1"/>
      <protection/>
    </xf>
    <xf numFmtId="0" fontId="4" fillId="33" borderId="0" xfId="0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vertical="center" wrapText="1"/>
      <protection/>
    </xf>
    <xf numFmtId="172" fontId="4" fillId="33" borderId="0" xfId="0" applyNumberFormat="1" applyFont="1" applyFill="1" applyAlignment="1" applyProtection="1">
      <alignment vertical="center" wrapText="1"/>
      <protection/>
    </xf>
    <xf numFmtId="49" fontId="5" fillId="33" borderId="0" xfId="0" applyNumberFormat="1" applyFont="1" applyFill="1" applyAlignment="1" applyProtection="1">
      <alignment horizontal="center" vertical="center" wrapText="1"/>
      <protection/>
    </xf>
    <xf numFmtId="49" fontId="4" fillId="33" borderId="0" xfId="0" applyNumberFormat="1" applyFont="1" applyFill="1" applyAlignment="1" applyProtection="1">
      <alignment horizontal="center" vertical="center" wrapText="1"/>
      <protection/>
    </xf>
    <xf numFmtId="49" fontId="3" fillId="33" borderId="0" xfId="0" applyNumberFormat="1" applyFont="1" applyFill="1" applyAlignment="1" applyProtection="1">
      <alignment horizontal="center" vertical="center" wrapText="1"/>
      <protection/>
    </xf>
    <xf numFmtId="0" fontId="7" fillId="33" borderId="0" xfId="0" applyFont="1" applyFill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>
      <alignment horizontal="left" vertical="center"/>
    </xf>
    <xf numFmtId="0" fontId="8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vertical="center" wrapText="1"/>
      <protection/>
    </xf>
    <xf numFmtId="0" fontId="6" fillId="0" borderId="11" xfId="0" applyFont="1" applyFill="1" applyBorder="1" applyAlignment="1" applyProtection="1">
      <alignment horizontal="center" vertical="center" wrapText="1"/>
      <protection/>
    </xf>
    <xf numFmtId="0" fontId="6" fillId="0" borderId="11" xfId="0" applyFont="1" applyFill="1" applyBorder="1" applyAlignment="1" applyProtection="1">
      <alignment horizontal="left" vertical="center" wrapText="1"/>
      <protection/>
    </xf>
    <xf numFmtId="49" fontId="6" fillId="0" borderId="11" xfId="0" applyNumberFormat="1" applyFont="1" applyFill="1" applyBorder="1" applyAlignment="1" applyProtection="1">
      <alignment vertical="center" wrapText="1"/>
      <protection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8" fillId="33" borderId="11" xfId="0" applyNumberFormat="1" applyFont="1" applyFill="1" applyBorder="1" applyAlignment="1" applyProtection="1">
      <alignment horizontal="center" vertical="center" wrapText="1"/>
      <protection/>
    </xf>
    <xf numFmtId="0" fontId="8" fillId="33" borderId="11" xfId="0" applyFont="1" applyFill="1" applyBorder="1" applyAlignment="1" applyProtection="1">
      <alignment horizontal="center" vertical="center" wrapText="1"/>
      <protection/>
    </xf>
    <xf numFmtId="172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9" fillId="33" borderId="11" xfId="0" applyNumberFormat="1" applyFont="1" applyFill="1" applyBorder="1" applyAlignment="1" applyProtection="1">
      <alignment horizontal="center" vertical="center" wrapText="1"/>
      <protection/>
    </xf>
    <xf numFmtId="49" fontId="64" fillId="33" borderId="11" xfId="0" applyNumberFormat="1" applyFont="1" applyFill="1" applyBorder="1" applyAlignment="1" applyProtection="1">
      <alignment horizontal="center" vertical="center" wrapText="1"/>
      <protection/>
    </xf>
    <xf numFmtId="173" fontId="8" fillId="33" borderId="11" xfId="0" applyNumberFormat="1" applyFont="1" applyFill="1" applyBorder="1" applyAlignment="1" applyProtection="1">
      <alignment horizontal="center" vertical="center" wrapText="1"/>
      <protection/>
    </xf>
    <xf numFmtId="49" fontId="4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vertical="center" wrapText="1"/>
      <protection/>
    </xf>
    <xf numFmtId="49" fontId="3" fillId="0" borderId="12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49" fontId="3" fillId="0" borderId="13" xfId="0" applyNumberFormat="1" applyFont="1" applyFill="1" applyBorder="1" applyAlignment="1" applyProtection="1">
      <alignment horizontal="center" vertic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 wrapText="1"/>
      <protection/>
    </xf>
    <xf numFmtId="0" fontId="65" fillId="33" borderId="0" xfId="0" applyFont="1" applyFill="1" applyAlignment="1" applyProtection="1">
      <alignment horizont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49" fontId="2" fillId="0" borderId="11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49" fontId="11" fillId="0" borderId="11" xfId="0" applyNumberFormat="1" applyFont="1" applyFill="1" applyBorder="1" applyAlignment="1">
      <alignment vertical="center" wrapText="1"/>
    </xf>
    <xf numFmtId="49" fontId="12" fillId="0" borderId="11" xfId="0" applyNumberFormat="1" applyFont="1" applyFill="1" applyBorder="1" applyAlignment="1" applyProtection="1">
      <alignment vertical="center" wrapText="1"/>
      <protection/>
    </xf>
    <xf numFmtId="0" fontId="12" fillId="0" borderId="11" xfId="0" applyFont="1" applyFill="1" applyBorder="1" applyAlignment="1" applyProtection="1">
      <alignment vertical="center" wrapText="1"/>
      <protection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49" fontId="4" fillId="0" borderId="11" xfId="0" applyNumberFormat="1" applyFont="1" applyFill="1" applyBorder="1" applyAlignment="1" applyProtection="1">
      <alignment horizontal="left" vertical="center" wrapText="1"/>
      <protection/>
    </xf>
    <xf numFmtId="49" fontId="4" fillId="0" borderId="11" xfId="0" applyNumberFormat="1" applyFont="1" applyFill="1" applyBorder="1" applyAlignment="1">
      <alignment horizontal="center" vertical="center"/>
    </xf>
    <xf numFmtId="49" fontId="66" fillId="0" borderId="11" xfId="0" applyNumberFormat="1" applyFont="1" applyFill="1" applyBorder="1" applyAlignment="1" applyProtection="1">
      <alignment vertical="center" wrapText="1"/>
      <protection/>
    </xf>
    <xf numFmtId="0" fontId="66" fillId="0" borderId="11" xfId="0" applyFont="1" applyFill="1" applyBorder="1" applyAlignment="1" applyProtection="1">
      <alignment horizontal="center" vertical="center" wrapText="1"/>
      <protection/>
    </xf>
    <xf numFmtId="49" fontId="64" fillId="0" borderId="11" xfId="0" applyNumberFormat="1" applyFont="1" applyFill="1" applyBorder="1" applyAlignment="1" applyProtection="1">
      <alignment horizontal="center" vertical="center" wrapText="1"/>
      <protection/>
    </xf>
    <xf numFmtId="0" fontId="66" fillId="0" borderId="11" xfId="0" applyFont="1" applyFill="1" applyBorder="1" applyAlignment="1" applyProtection="1">
      <alignment horizontal="left" vertical="center" wrapText="1"/>
      <protection/>
    </xf>
    <xf numFmtId="0" fontId="6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0" fontId="66" fillId="34" borderId="11" xfId="0" applyFont="1" applyFill="1" applyBorder="1" applyAlignment="1" applyProtection="1">
      <alignment horizontal="center" vertical="center" wrapText="1"/>
      <protection/>
    </xf>
    <xf numFmtId="0" fontId="67" fillId="0" borderId="11" xfId="0" applyFont="1" applyFill="1" applyBorder="1" applyAlignment="1" applyProtection="1">
      <alignment horizontal="left" vertical="center" wrapText="1"/>
      <protection/>
    </xf>
    <xf numFmtId="49" fontId="67" fillId="0" borderId="11" xfId="0" applyNumberFormat="1" applyFont="1" applyFill="1" applyBorder="1" applyAlignment="1">
      <alignment horizontal="left" vertical="center" wrapText="1"/>
    </xf>
    <xf numFmtId="49" fontId="67" fillId="0" borderId="11" xfId="0" applyNumberFormat="1" applyFont="1" applyFill="1" applyBorder="1" applyAlignment="1">
      <alignment horizontal="left" vertical="center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4" fillId="34" borderId="14" xfId="0" applyNumberFormat="1" applyFont="1" applyFill="1" applyBorder="1" applyAlignment="1">
      <alignment horizontal="center" vertical="center" wrapText="1"/>
    </xf>
    <xf numFmtId="0" fontId="66" fillId="0" borderId="11" xfId="0" applyFont="1" applyFill="1" applyBorder="1" applyAlignment="1" applyProtection="1">
      <alignment vertical="center" wrapText="1"/>
      <protection/>
    </xf>
    <xf numFmtId="0" fontId="6" fillId="34" borderId="12" xfId="0" applyFont="1" applyFill="1" applyBorder="1" applyAlignment="1" applyProtection="1">
      <alignment horizontal="center" vertical="center" wrapText="1"/>
      <protection/>
    </xf>
    <xf numFmtId="0" fontId="6" fillId="34" borderId="13" xfId="0" applyFont="1" applyFill="1" applyBorder="1" applyAlignment="1" applyProtection="1">
      <alignment horizontal="center" vertical="center" wrapText="1"/>
      <protection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49" fontId="6" fillId="34" borderId="12" xfId="0" applyNumberFormat="1" applyFont="1" applyFill="1" applyBorder="1" applyAlignment="1" applyProtection="1">
      <alignment horizontal="center" vertical="center" wrapText="1"/>
      <protection/>
    </xf>
    <xf numFmtId="49" fontId="6" fillId="34" borderId="13" xfId="0" applyNumberFormat="1" applyFont="1" applyFill="1" applyBorder="1" applyAlignment="1" applyProtection="1">
      <alignment horizontal="center" vertical="center" wrapText="1"/>
      <protection/>
    </xf>
    <xf numFmtId="49" fontId="6" fillId="34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34" borderId="13" xfId="0" applyNumberFormat="1" applyFont="1" applyFill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34" borderId="11" xfId="0" applyFont="1" applyFill="1" applyBorder="1" applyAlignment="1" applyProtection="1">
      <alignment horizontal="center" vertical="center" wrapText="1"/>
      <protection/>
    </xf>
    <xf numFmtId="49" fontId="6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1" xfId="0" applyNumberFormat="1" applyFont="1" applyFill="1" applyBorder="1" applyAlignment="1" applyProtection="1">
      <alignment vertical="center" wrapText="1"/>
      <protection/>
    </xf>
    <xf numFmtId="49" fontId="3" fillId="0" borderId="13" xfId="0" applyNumberFormat="1" applyFont="1" applyFill="1" applyBorder="1" applyAlignment="1">
      <alignment horizontal="center" vertical="top" wrapText="1"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0</xdr:row>
      <xdr:rowOff>76200</xdr:rowOff>
    </xdr:from>
    <xdr:to>
      <xdr:col>11</xdr:col>
      <xdr:colOff>9525</xdr:colOff>
      <xdr:row>1</xdr:row>
      <xdr:rowOff>685800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428750" y="76200"/>
          <a:ext cx="6448425" cy="8477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THÔNG BÁO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HỘI TRƯỜNG THI LẠI CÁC HỌC PHẦN/MÔN HỌC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HỆ ĐH CHÍNH QUY, LTĐH, ĐH VĂN BẰNG 2 HỌC KỲ I, NĂM HỌC 2019-2020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(Kèm theo Thông báo số  170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/TB-QLĐT  ngày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04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/2019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của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an Quản lý đào tạo</a:t>
          </a:r>
          <a:r>
            <a:rPr lang="en-US" cap="none" sz="130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)</a:t>
          </a:r>
        </a:p>
      </xdr:txBody>
    </xdr:sp>
    <xdr:clientData/>
  </xdr:twoCellAnchor>
  <xdr:twoCellAnchor>
    <xdr:from>
      <xdr:col>1</xdr:col>
      <xdr:colOff>200025</xdr:colOff>
      <xdr:row>0</xdr:row>
      <xdr:rowOff>0</xdr:rowOff>
    </xdr:from>
    <xdr:to>
      <xdr:col>3</xdr:col>
      <xdr:colOff>1276350</xdr:colOff>
      <xdr:row>1</xdr:row>
      <xdr:rowOff>85725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00025" y="0"/>
          <a:ext cx="2419350" cy="3238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BAN KHẢO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THÍ &amp; QLCL</a:t>
          </a:r>
        </a:p>
      </xdr:txBody>
    </xdr:sp>
    <xdr:clientData/>
  </xdr:twoCellAnchor>
  <xdr:twoCellAnchor>
    <xdr:from>
      <xdr:col>1</xdr:col>
      <xdr:colOff>676275</xdr:colOff>
      <xdr:row>1</xdr:row>
      <xdr:rowOff>57150</xdr:rowOff>
    </xdr:from>
    <xdr:to>
      <xdr:col>3</xdr:col>
      <xdr:colOff>314325</xdr:colOff>
      <xdr:row>1</xdr:row>
      <xdr:rowOff>57150</xdr:rowOff>
    </xdr:to>
    <xdr:sp>
      <xdr:nvSpPr>
        <xdr:cNvPr id="3" name="Straight Connector 3"/>
        <xdr:cNvSpPr>
          <a:spLocks/>
        </xdr:cNvSpPr>
      </xdr:nvSpPr>
      <xdr:spPr>
        <a:xfrm flipV="1">
          <a:off x="676275" y="295275"/>
          <a:ext cx="9810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38100</xdr:colOff>
      <xdr:row>244</xdr:row>
      <xdr:rowOff>104775</xdr:rowOff>
    </xdr:from>
    <xdr:to>
      <xdr:col>11</xdr:col>
      <xdr:colOff>1543050</xdr:colOff>
      <xdr:row>255</xdr:row>
      <xdr:rowOff>38100</xdr:rowOff>
    </xdr:to>
    <xdr:sp>
      <xdr:nvSpPr>
        <xdr:cNvPr id="4" name="Rectangle 23"/>
        <xdr:cNvSpPr>
          <a:spLocks/>
        </xdr:cNvSpPr>
      </xdr:nvSpPr>
      <xdr:spPr>
        <a:xfrm rot="10800000" flipH="1" flipV="1">
          <a:off x="38100" y="85201125"/>
          <a:ext cx="9372600" cy="2028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* Ghi chú: </a:t>
          </a:r>
          <a:r>
            <a:rPr lang="en-US" cap="none" sz="1200" b="1" i="0" u="none" baseline="0">
              <a:solidFill>
                <a:srgbClr val="000000"/>
              </a:solidFill>
            </a:rPr>
            <a:t>   
</a:t>
          </a:r>
          <a:r>
            <a:rPr lang="en-US" cap="none" sz="1200" b="0" i="0" u="none" baseline="0">
              <a:solidFill>
                <a:srgbClr val="00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</a:rPr>
            <a:t>ịch</a:t>
          </a:r>
          <a:r>
            <a:rPr lang="en-US" cap="none" sz="1200" b="0" i="0" u="none" baseline="0">
              <a:solidFill>
                <a:srgbClr val="FF0000"/>
              </a:solidFill>
            </a:rPr>
            <a:t> thi</a:t>
          </a:r>
          <a:r>
            <a:rPr lang="en-US" cap="none" sz="1200" b="0" i="0" u="none" baseline="0">
              <a:solidFill>
                <a:srgbClr val="FF0000"/>
              </a:solidFill>
            </a:rPr>
            <a:t> lại </a:t>
          </a:r>
          <a:r>
            <a:rPr lang="en-US" cap="none" sz="1200" b="0" i="0" u="none" baseline="0">
              <a:solidFill>
                <a:srgbClr val="FF0000"/>
              </a:solidFill>
            </a:rPr>
            <a:t>học phần môn </a:t>
          </a:r>
          <a:r>
            <a:rPr lang="en-US" cap="none" sz="1200" b="0" i="0" u="none" baseline="0">
              <a:solidFill>
                <a:srgbClr val="FF0000"/>
              </a:solidFill>
            </a:rPr>
            <a:t>Giáo dục thể chất: </a:t>
          </a:r>
          <a:r>
            <a:rPr lang="en-US" cap="none" sz="1200" b="0" i="0" u="none" baseline="0">
              <a:solidFill>
                <a:srgbClr val="FF0000"/>
              </a:solidFill>
            </a:rPr>
            <a:t>Nếu thời tiết không thuận lợi để tổ chức thi thực hành theo kế hoạch thông báo thì Bộ môn GDTC và SV thi thực hành bổ sung </a:t>
          </a:r>
          <a:r>
            <a:rPr lang="en-US" cap="none" sz="1200" b="0" i="0" u="none" baseline="0">
              <a:solidFill>
                <a:srgbClr val="FF0000"/>
              </a:solidFill>
            </a:rPr>
            <a:t>vào </a:t>
          </a:r>
          <a:r>
            <a:rPr lang="en-US" cap="none" sz="1200" b="0" i="0" u="none" baseline="0">
              <a:solidFill>
                <a:srgbClr val="FF0000"/>
              </a:solidFill>
            </a:rPr>
            <a:t>ngày 12/01/2020 từ 07h30 </a:t>
          </a:r>
          <a:r>
            <a:rPr lang="en-US" cap="none" sz="1200" b="0" i="0" u="none" baseline="0">
              <a:solidFill>
                <a:srgbClr val="FF0000"/>
              </a:solidFill>
            </a:rPr>
            <a:t>(SV có vướng mắc trùng lịch thi chủ động liên hệ với Bộ môn để sắp xếp lịch thi phù hợp)
</a:t>
          </a:r>
          <a:r>
            <a:rPr lang="en-US" cap="none" sz="1200" b="0" i="0" u="none" baseline="0">
              <a:solidFill>
                <a:srgbClr val="FF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Sinh viên hệ ĐH chính quy, ĐH văn bằng 2, Liên thông đại học đăng ký thi lại các học phần/môn học còn quyền thi ở các học kỳ trước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0" u="none" baseline="0">
              <a:solidFill>
                <a:srgbClr val="FF0000"/>
              </a:solidFill>
            </a:rPr>
            <a:t>liên hệ với Ban Khảo thí và Quản lý chất lượng trước ngày thi ít nhất 0</a:t>
          </a:r>
          <a:r>
            <a:rPr lang="en-US" cap="none" sz="1200" b="0" i="0" u="none" baseline="0">
              <a:solidFill>
                <a:srgbClr val="FF0000"/>
              </a:solidFill>
            </a:rPr>
            <a:t>5</a:t>
          </a:r>
          <a:r>
            <a:rPr lang="en-US" cap="none" sz="1200" b="0" i="0" u="none" baseline="0">
              <a:solidFill>
                <a:srgbClr val="FF0000"/>
              </a:solidFill>
            </a:rPr>
            <a:t> ngày</a:t>
          </a:r>
          <a:r>
            <a:rPr lang="en-US" cap="none" sz="1200" b="0" i="0" u="none" baseline="0">
              <a:solidFill>
                <a:srgbClr val="FF0000"/>
              </a:solidFill>
            </a:rPr>
            <a:t> </a:t>
          </a:r>
          <a:r>
            <a:rPr lang="en-US" cap="none" sz="1200" b="0" i="1" u="none" baseline="0">
              <a:solidFill>
                <a:srgbClr val="FF0000"/>
              </a:solidFill>
            </a:rPr>
            <a:t>(Không kể thứ 7, chủ nhật)</a:t>
          </a:r>
          <a:r>
            <a:rPr lang="en-US" cap="none" sz="1200" b="0" i="1" u="none" baseline="0">
              <a:solidFill>
                <a:srgbClr val="FF0000"/>
              </a:solidFill>
            </a:rPr>
            <a:t>.</a:t>
          </a:r>
          <a:r>
            <a:rPr lang="en-US" cap="none" sz="1200" b="0" i="1" u="none" baseline="0">
              <a:solidFill>
                <a:srgbClr val="FF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- </a:t>
          </a:r>
          <a:r>
            <a:rPr lang="en-US" cap="none" sz="1200" b="0" i="0" u="none" baseline="0">
              <a:solidFill>
                <a:srgbClr val="FF0000"/>
              </a:solidFill>
            </a:rPr>
            <a:t>Sinh viên còn quyền thi đã đăng ký thi tại Ban Khảo thí &amp; QLCL xem hội trường thi tại dòng có ký hiệu: TT (Trái tuyến)</a:t>
          </a:r>
          <a:r>
            <a:rPr lang="en-US" cap="none" sz="1200" b="1" i="1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FF0000"/>
              </a:solidFill>
            </a:rPr>
            <a:t>*</a:t>
          </a:r>
          <a:r>
            <a:rPr lang="en-US" cap="none" sz="1200" b="0" i="0" u="none" baseline="0">
              <a:solidFill>
                <a:srgbClr val="FF0000"/>
              </a:solidFill>
            </a:rPr>
            <a:t> Mọi thắc mắc của sinh viên: </a:t>
          </a:r>
          <a:r>
            <a:rPr lang="en-US" cap="none" sz="1200" b="0" i="0" u="none" baseline="0">
              <a:solidFill>
                <a:srgbClr val="FF0000"/>
              </a:solidFill>
            </a:rPr>
            <a:t>L</a:t>
          </a:r>
          <a:r>
            <a:rPr lang="en-US" cap="none" sz="1200" b="0" i="0" u="none" baseline="0">
              <a:solidFill>
                <a:srgbClr val="FF0000"/>
              </a:solidFill>
            </a:rPr>
            <a:t>iên hệ Ban Khảo thí &amp; QLCL - P103 nhà hiệu bộ.</a:t>
          </a:r>
          <a:r>
            <a:rPr lang="en-US" cap="none" sz="1200" b="0" i="0" u="none" baseline="0">
              <a:solidFill>
                <a:srgbClr val="FF0000"/>
              </a:solidFill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253</xdr:row>
      <xdr:rowOff>142875</xdr:rowOff>
    </xdr:from>
    <xdr:to>
      <xdr:col>4</xdr:col>
      <xdr:colOff>28575</xdr:colOff>
      <xdr:row>260</xdr:row>
      <xdr:rowOff>95250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8575" y="86953725"/>
          <a:ext cx="3438525" cy="12858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Nơi</a:t>
          </a:r>
          <a:r>
            <a:rPr lang="en-US" cap="none" sz="13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nhận:
</a:t>
          </a:r>
          <a:r>
            <a:rPr lang="en-US" cap="none" sz="15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BGĐ phụ trách (Để báo cáo);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Trưởng các Ban; Khoa; Bộ môn liên quan;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Trung tâm Thông tin;
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- Lưu Khảo thí &amp; QLCL</a:t>
          </a:r>
        </a:p>
      </xdr:txBody>
    </xdr:sp>
    <xdr:clientData/>
  </xdr:twoCellAnchor>
  <xdr:twoCellAnchor>
    <xdr:from>
      <xdr:col>7</xdr:col>
      <xdr:colOff>1238250</xdr:colOff>
      <xdr:row>253</xdr:row>
      <xdr:rowOff>104775</xdr:rowOff>
    </xdr:from>
    <xdr:to>
      <xdr:col>11</xdr:col>
      <xdr:colOff>390525</xdr:colOff>
      <xdr:row>260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5591175" y="86915625"/>
          <a:ext cx="2667000" cy="13239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KT. TRƯỞNG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BAN 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PHÓ TRƯỞNG BAN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5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3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Phạm Thị Mai Oanh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tabSelected="1" zoomScaleSheetLayoutView="85" zoomScalePageLayoutView="0" workbookViewId="0" topLeftCell="B1">
      <pane ySplit="4" topLeftCell="A5" activePane="bottomLeft" state="frozen"/>
      <selection pane="topLeft" activeCell="B1" sqref="B1"/>
      <selection pane="bottomLeft" activeCell="J6" sqref="J6:J7"/>
    </sheetView>
  </sheetViews>
  <sheetFormatPr defaultColWidth="9.140625" defaultRowHeight="15"/>
  <cols>
    <col min="1" max="1" width="5.00390625" style="1" hidden="1" customWidth="1"/>
    <col min="2" max="2" width="12.140625" style="10" customWidth="1"/>
    <col min="3" max="3" width="8.00390625" style="10" customWidth="1"/>
    <col min="4" max="4" width="31.421875" style="7" customWidth="1"/>
    <col min="5" max="5" width="5.00390625" style="12" customWidth="1"/>
    <col min="6" max="6" width="8.7109375" style="13" customWidth="1"/>
    <col min="7" max="7" width="7.7109375" style="13" hidden="1" customWidth="1"/>
    <col min="8" max="8" width="28.8515625" style="9" customWidth="1"/>
    <col min="9" max="9" width="6.57421875" style="18" customWidth="1"/>
    <col min="10" max="10" width="9.8515625" style="18" customWidth="1"/>
    <col min="11" max="11" width="7.421875" style="13" customWidth="1"/>
    <col min="12" max="12" width="24.00390625" style="13" customWidth="1"/>
    <col min="13" max="16384" width="9.140625" style="1" customWidth="1"/>
  </cols>
  <sheetData>
    <row r="1" spans="1:12" s="12" customFormat="1" ht="18.75">
      <c r="A1" s="13"/>
      <c r="B1" s="13"/>
      <c r="C1" s="14"/>
      <c r="D1" s="14"/>
      <c r="E1" s="7"/>
      <c r="F1" s="16"/>
      <c r="G1" s="16"/>
      <c r="H1" s="16"/>
      <c r="I1" s="13"/>
      <c r="J1" s="17"/>
      <c r="K1" s="17"/>
      <c r="L1" s="13"/>
    </row>
    <row r="2" spans="1:12" s="12" customFormat="1" ht="60" customHeight="1">
      <c r="A2" s="13"/>
      <c r="B2" s="13"/>
      <c r="C2" s="14"/>
      <c r="D2" s="14"/>
      <c r="E2" s="7"/>
      <c r="F2" s="16"/>
      <c r="G2" s="16"/>
      <c r="H2" s="16"/>
      <c r="I2" s="13"/>
      <c r="J2" s="17"/>
      <c r="K2" s="17"/>
      <c r="L2" s="59" t="s">
        <v>159</v>
      </c>
    </row>
    <row r="3" spans="2:12" s="2" customFormat="1" ht="5.25" customHeight="1">
      <c r="B3" s="11"/>
      <c r="C3" s="11"/>
      <c r="D3" s="3"/>
      <c r="E3" s="14"/>
      <c r="F3" s="4"/>
      <c r="G3" s="4"/>
      <c r="H3" s="8"/>
      <c r="I3" s="19"/>
      <c r="J3" s="19"/>
      <c r="K3" s="13"/>
      <c r="L3" s="14"/>
    </row>
    <row r="4" spans="1:12" s="20" customFormat="1" ht="50.25" customHeight="1">
      <c r="A4" s="15" t="s">
        <v>0</v>
      </c>
      <c r="B4" s="41" t="s">
        <v>26</v>
      </c>
      <c r="C4" s="41" t="s">
        <v>27</v>
      </c>
      <c r="D4" s="42" t="s">
        <v>1</v>
      </c>
      <c r="E4" s="43" t="s">
        <v>3</v>
      </c>
      <c r="F4" s="44" t="s">
        <v>2</v>
      </c>
      <c r="G4" s="41" t="s">
        <v>33</v>
      </c>
      <c r="H4" s="45" t="s">
        <v>63</v>
      </c>
      <c r="I4" s="41" t="s">
        <v>30</v>
      </c>
      <c r="J4" s="41" t="s">
        <v>31</v>
      </c>
      <c r="K4" s="46" t="s">
        <v>32</v>
      </c>
      <c r="L4" s="42" t="s">
        <v>34</v>
      </c>
    </row>
    <row r="5" spans="1:12" s="27" customFormat="1" ht="36.75" customHeight="1">
      <c r="A5" s="21"/>
      <c r="B5" s="50" t="s">
        <v>142</v>
      </c>
      <c r="C5" s="50" t="s">
        <v>29</v>
      </c>
      <c r="D5" s="28" t="s">
        <v>35</v>
      </c>
      <c r="E5" s="29" t="s">
        <v>4</v>
      </c>
      <c r="F5" s="39" t="s">
        <v>105</v>
      </c>
      <c r="G5" s="24"/>
      <c r="H5" s="30" t="s">
        <v>135</v>
      </c>
      <c r="I5" s="26">
        <v>0</v>
      </c>
      <c r="J5" s="39"/>
      <c r="K5" s="38"/>
      <c r="L5" s="63" t="s">
        <v>126</v>
      </c>
    </row>
    <row r="6" spans="1:12" s="27" customFormat="1" ht="21.75" customHeight="1">
      <c r="A6" s="21"/>
      <c r="B6" s="51"/>
      <c r="C6" s="51"/>
      <c r="D6" s="31" t="s">
        <v>14</v>
      </c>
      <c r="E6" s="29" t="s">
        <v>16</v>
      </c>
      <c r="F6" s="39" t="s">
        <v>104</v>
      </c>
      <c r="G6" s="24"/>
      <c r="H6" s="30" t="s">
        <v>145</v>
      </c>
      <c r="I6" s="26">
        <v>36</v>
      </c>
      <c r="J6" s="97" t="s">
        <v>110</v>
      </c>
      <c r="K6" s="88">
        <v>2</v>
      </c>
      <c r="L6" s="90" t="s">
        <v>127</v>
      </c>
    </row>
    <row r="7" spans="1:12" s="27" customFormat="1" ht="21.75" customHeight="1">
      <c r="A7" s="21"/>
      <c r="B7" s="51"/>
      <c r="C7" s="51"/>
      <c r="D7" s="31" t="s">
        <v>18</v>
      </c>
      <c r="E7" s="29" t="s">
        <v>16</v>
      </c>
      <c r="F7" s="39" t="s">
        <v>104</v>
      </c>
      <c r="G7" s="24"/>
      <c r="H7" s="30" t="s">
        <v>143</v>
      </c>
      <c r="I7" s="26">
        <f>5+6</f>
        <v>11</v>
      </c>
      <c r="J7" s="97"/>
      <c r="K7" s="89"/>
      <c r="L7" s="92"/>
    </row>
    <row r="8" spans="1:12" s="27" customFormat="1" ht="21.75" customHeight="1">
      <c r="A8" s="21"/>
      <c r="B8" s="51"/>
      <c r="C8" s="51"/>
      <c r="D8" s="31" t="s">
        <v>14</v>
      </c>
      <c r="E8" s="29" t="s">
        <v>16</v>
      </c>
      <c r="F8" s="39" t="s">
        <v>104</v>
      </c>
      <c r="G8" s="24"/>
      <c r="H8" s="30" t="s">
        <v>146</v>
      </c>
      <c r="I8" s="26">
        <v>38</v>
      </c>
      <c r="J8" s="39" t="s">
        <v>111</v>
      </c>
      <c r="K8" s="38">
        <v>2</v>
      </c>
      <c r="L8" s="40" t="s">
        <v>127</v>
      </c>
    </row>
    <row r="9" spans="1:12" s="27" customFormat="1" ht="21.75" customHeight="1">
      <c r="A9" s="21"/>
      <c r="B9" s="51"/>
      <c r="C9" s="51"/>
      <c r="D9" s="31" t="s">
        <v>14</v>
      </c>
      <c r="E9" s="29" t="s">
        <v>16</v>
      </c>
      <c r="F9" s="39" t="s">
        <v>104</v>
      </c>
      <c r="G9" s="24"/>
      <c r="H9" s="30" t="s">
        <v>79</v>
      </c>
      <c r="I9" s="26">
        <v>37</v>
      </c>
      <c r="J9" s="39" t="s">
        <v>112</v>
      </c>
      <c r="K9" s="38">
        <v>2</v>
      </c>
      <c r="L9" s="40" t="s">
        <v>127</v>
      </c>
    </row>
    <row r="10" spans="1:12" s="27" customFormat="1" ht="21.75" customHeight="1">
      <c r="A10" s="21"/>
      <c r="B10" s="51"/>
      <c r="C10" s="51"/>
      <c r="D10" s="31" t="s">
        <v>14</v>
      </c>
      <c r="E10" s="29" t="s">
        <v>16</v>
      </c>
      <c r="F10" s="39" t="s">
        <v>104</v>
      </c>
      <c r="G10" s="24"/>
      <c r="H10" s="30" t="s">
        <v>80</v>
      </c>
      <c r="I10" s="26">
        <v>40</v>
      </c>
      <c r="J10" s="39" t="s">
        <v>113</v>
      </c>
      <c r="K10" s="38">
        <v>2</v>
      </c>
      <c r="L10" s="40" t="s">
        <v>127</v>
      </c>
    </row>
    <row r="11" spans="1:12" s="27" customFormat="1" ht="21.75" customHeight="1">
      <c r="A11" s="21"/>
      <c r="B11" s="51"/>
      <c r="C11" s="51"/>
      <c r="D11" s="31" t="s">
        <v>14</v>
      </c>
      <c r="E11" s="29" t="s">
        <v>16</v>
      </c>
      <c r="F11" s="39" t="s">
        <v>104</v>
      </c>
      <c r="G11" s="24"/>
      <c r="H11" s="30" t="s">
        <v>81</v>
      </c>
      <c r="I11" s="26">
        <v>37</v>
      </c>
      <c r="J11" s="39" t="s">
        <v>115</v>
      </c>
      <c r="K11" s="38">
        <v>2</v>
      </c>
      <c r="L11" s="40" t="s">
        <v>127</v>
      </c>
    </row>
    <row r="12" spans="1:12" s="27" customFormat="1" ht="21.75" customHeight="1">
      <c r="A12" s="21"/>
      <c r="B12" s="51"/>
      <c r="C12" s="51"/>
      <c r="D12" s="31" t="s">
        <v>14</v>
      </c>
      <c r="E12" s="29" t="s">
        <v>16</v>
      </c>
      <c r="F12" s="39" t="s">
        <v>104</v>
      </c>
      <c r="G12" s="24"/>
      <c r="H12" s="30" t="s">
        <v>82</v>
      </c>
      <c r="I12" s="26">
        <v>43</v>
      </c>
      <c r="J12" s="39" t="s">
        <v>116</v>
      </c>
      <c r="K12" s="38">
        <v>2</v>
      </c>
      <c r="L12" s="40" t="s">
        <v>127</v>
      </c>
    </row>
    <row r="13" spans="1:12" s="27" customFormat="1" ht="21.75" customHeight="1">
      <c r="A13" s="21"/>
      <c r="B13" s="51"/>
      <c r="C13" s="51"/>
      <c r="D13" s="31" t="s">
        <v>14</v>
      </c>
      <c r="E13" s="29" t="s">
        <v>16</v>
      </c>
      <c r="F13" s="39" t="s">
        <v>104</v>
      </c>
      <c r="G13" s="24"/>
      <c r="H13" s="30" t="s">
        <v>83</v>
      </c>
      <c r="I13" s="26">
        <v>37</v>
      </c>
      <c r="J13" s="39" t="s">
        <v>117</v>
      </c>
      <c r="K13" s="38">
        <v>2</v>
      </c>
      <c r="L13" s="40" t="s">
        <v>127</v>
      </c>
    </row>
    <row r="14" spans="1:12" s="27" customFormat="1" ht="21.75" customHeight="1">
      <c r="A14" s="21"/>
      <c r="B14" s="51"/>
      <c r="C14" s="51"/>
      <c r="D14" s="31" t="s">
        <v>14</v>
      </c>
      <c r="E14" s="29" t="s">
        <v>16</v>
      </c>
      <c r="F14" s="48" t="s">
        <v>104</v>
      </c>
      <c r="G14" s="24"/>
      <c r="H14" s="30" t="s">
        <v>161</v>
      </c>
      <c r="I14" s="26">
        <v>44</v>
      </c>
      <c r="J14" s="48" t="s">
        <v>160</v>
      </c>
      <c r="K14" s="38">
        <v>2</v>
      </c>
      <c r="L14" s="40" t="s">
        <v>127</v>
      </c>
    </row>
    <row r="15" spans="1:12" s="27" customFormat="1" ht="21.75" customHeight="1">
      <c r="A15" s="21"/>
      <c r="B15" s="51"/>
      <c r="C15" s="51"/>
      <c r="D15" s="31" t="s">
        <v>14</v>
      </c>
      <c r="E15" s="29" t="s">
        <v>16</v>
      </c>
      <c r="F15" s="39" t="s">
        <v>104</v>
      </c>
      <c r="G15" s="24"/>
      <c r="H15" s="30" t="s">
        <v>84</v>
      </c>
      <c r="I15" s="26">
        <v>32</v>
      </c>
      <c r="J15" s="97" t="s">
        <v>119</v>
      </c>
      <c r="K15" s="88">
        <v>2</v>
      </c>
      <c r="L15" s="90" t="s">
        <v>127</v>
      </c>
    </row>
    <row r="16" spans="1:12" s="27" customFormat="1" ht="21.75" customHeight="1">
      <c r="A16" s="21"/>
      <c r="B16" s="51"/>
      <c r="C16" s="51"/>
      <c r="D16" s="31" t="s">
        <v>13</v>
      </c>
      <c r="E16" s="35">
        <v>3</v>
      </c>
      <c r="F16" s="39" t="s">
        <v>104</v>
      </c>
      <c r="G16" s="24"/>
      <c r="H16" s="34" t="s">
        <v>57</v>
      </c>
      <c r="I16" s="26">
        <v>6</v>
      </c>
      <c r="J16" s="97"/>
      <c r="K16" s="93"/>
      <c r="L16" s="91"/>
    </row>
    <row r="17" spans="1:12" s="27" customFormat="1" ht="21.75" customHeight="1">
      <c r="A17" s="21"/>
      <c r="B17" s="51"/>
      <c r="C17" s="51"/>
      <c r="D17" s="22" t="s">
        <v>36</v>
      </c>
      <c r="E17" s="23">
        <v>3</v>
      </c>
      <c r="F17" s="39" t="s">
        <v>104</v>
      </c>
      <c r="G17" s="24"/>
      <c r="H17" s="25" t="s">
        <v>98</v>
      </c>
      <c r="I17" s="26">
        <f>5+7</f>
        <v>12</v>
      </c>
      <c r="J17" s="97" t="s">
        <v>120</v>
      </c>
      <c r="K17" s="88">
        <v>2</v>
      </c>
      <c r="L17" s="90" t="s">
        <v>127</v>
      </c>
    </row>
    <row r="18" spans="1:12" s="27" customFormat="1" ht="21.75" customHeight="1">
      <c r="A18" s="21"/>
      <c r="B18" s="51"/>
      <c r="C18" s="51"/>
      <c r="D18" s="22" t="s">
        <v>37</v>
      </c>
      <c r="E18" s="23">
        <v>3</v>
      </c>
      <c r="F18" s="39" t="s">
        <v>104</v>
      </c>
      <c r="G18" s="24"/>
      <c r="H18" s="25" t="s">
        <v>98</v>
      </c>
      <c r="I18" s="26">
        <v>2</v>
      </c>
      <c r="J18" s="97"/>
      <c r="K18" s="93"/>
      <c r="L18" s="91"/>
    </row>
    <row r="19" spans="1:12" s="27" customFormat="1" ht="21.75" customHeight="1">
      <c r="A19" s="21"/>
      <c r="B19" s="51"/>
      <c r="C19" s="51"/>
      <c r="D19" s="22" t="s">
        <v>38</v>
      </c>
      <c r="E19" s="23">
        <v>2</v>
      </c>
      <c r="F19" s="39" t="s">
        <v>104</v>
      </c>
      <c r="G19" s="24"/>
      <c r="H19" s="25" t="s">
        <v>98</v>
      </c>
      <c r="I19" s="26">
        <v>0</v>
      </c>
      <c r="J19" s="97"/>
      <c r="K19" s="93"/>
      <c r="L19" s="91"/>
    </row>
    <row r="20" spans="1:12" s="27" customFormat="1" ht="21.75" customHeight="1">
      <c r="A20" s="21"/>
      <c r="B20" s="51"/>
      <c r="C20" s="51"/>
      <c r="D20" s="22" t="s">
        <v>17</v>
      </c>
      <c r="E20" s="23">
        <v>3</v>
      </c>
      <c r="F20" s="39" t="s">
        <v>104</v>
      </c>
      <c r="G20" s="24"/>
      <c r="H20" s="25" t="s">
        <v>98</v>
      </c>
      <c r="I20" s="26">
        <f>1+1+11</f>
        <v>13</v>
      </c>
      <c r="J20" s="97"/>
      <c r="K20" s="93"/>
      <c r="L20" s="91"/>
    </row>
    <row r="21" spans="1:12" s="27" customFormat="1" ht="21.75" customHeight="1">
      <c r="A21" s="21"/>
      <c r="B21" s="51"/>
      <c r="C21" s="51"/>
      <c r="D21" s="28" t="s">
        <v>39</v>
      </c>
      <c r="E21" s="29" t="s">
        <v>16</v>
      </c>
      <c r="F21" s="39" t="s">
        <v>104</v>
      </c>
      <c r="G21" s="24"/>
      <c r="H21" s="30" t="s">
        <v>130</v>
      </c>
      <c r="I21" s="26">
        <v>8</v>
      </c>
      <c r="J21" s="97"/>
      <c r="K21" s="93"/>
      <c r="L21" s="91"/>
    </row>
    <row r="22" spans="1:12" s="27" customFormat="1" ht="33.75" customHeight="1">
      <c r="A22" s="21"/>
      <c r="B22" s="52"/>
      <c r="C22" s="52"/>
      <c r="D22" s="31" t="s">
        <v>40</v>
      </c>
      <c r="E22" s="29" t="s">
        <v>15</v>
      </c>
      <c r="F22" s="39" t="s">
        <v>104</v>
      </c>
      <c r="G22" s="24"/>
      <c r="H22" s="30" t="s">
        <v>144</v>
      </c>
      <c r="I22" s="26">
        <v>8</v>
      </c>
      <c r="J22" s="97"/>
      <c r="K22" s="89"/>
      <c r="L22" s="92"/>
    </row>
    <row r="23" spans="1:12" s="27" customFormat="1" ht="21.75" customHeight="1">
      <c r="A23" s="21"/>
      <c r="B23" s="50" t="s">
        <v>142</v>
      </c>
      <c r="C23" s="50" t="s">
        <v>29</v>
      </c>
      <c r="D23" s="22" t="s">
        <v>7</v>
      </c>
      <c r="E23" s="23">
        <v>2</v>
      </c>
      <c r="F23" s="39" t="s">
        <v>104</v>
      </c>
      <c r="G23" s="24"/>
      <c r="H23" s="25" t="s">
        <v>98</v>
      </c>
      <c r="I23" s="26">
        <f>3+1+1+1</f>
        <v>6</v>
      </c>
      <c r="J23" s="97" t="s">
        <v>121</v>
      </c>
      <c r="K23" s="88">
        <v>2</v>
      </c>
      <c r="L23" s="96" t="s">
        <v>128</v>
      </c>
    </row>
    <row r="24" spans="1:12" s="27" customFormat="1" ht="21.75" customHeight="1">
      <c r="A24" s="21"/>
      <c r="B24" s="51"/>
      <c r="C24" s="51"/>
      <c r="D24" s="31" t="s">
        <v>7</v>
      </c>
      <c r="E24" s="29" t="s">
        <v>15</v>
      </c>
      <c r="F24" s="39" t="s">
        <v>104</v>
      </c>
      <c r="G24" s="24"/>
      <c r="H24" s="30" t="s">
        <v>90</v>
      </c>
      <c r="I24" s="26">
        <v>24</v>
      </c>
      <c r="J24" s="97"/>
      <c r="K24" s="93"/>
      <c r="L24" s="94"/>
    </row>
    <row r="25" spans="1:12" s="27" customFormat="1" ht="21.75" customHeight="1">
      <c r="A25" s="21"/>
      <c r="B25" s="51"/>
      <c r="C25" s="51"/>
      <c r="D25" s="31" t="s">
        <v>7</v>
      </c>
      <c r="E25" s="29" t="s">
        <v>15</v>
      </c>
      <c r="F25" s="39" t="s">
        <v>104</v>
      </c>
      <c r="G25" s="24"/>
      <c r="H25" s="30" t="s">
        <v>65</v>
      </c>
      <c r="I25" s="26">
        <v>15</v>
      </c>
      <c r="J25" s="97"/>
      <c r="K25" s="89"/>
      <c r="L25" s="95"/>
    </row>
    <row r="26" spans="1:12" s="27" customFormat="1" ht="21.75" customHeight="1">
      <c r="A26" s="21"/>
      <c r="B26" s="51"/>
      <c r="C26" s="51"/>
      <c r="D26" s="31" t="s">
        <v>7</v>
      </c>
      <c r="E26" s="29" t="s">
        <v>15</v>
      </c>
      <c r="F26" s="39" t="s">
        <v>104</v>
      </c>
      <c r="G26" s="24"/>
      <c r="H26" s="30" t="s">
        <v>91</v>
      </c>
      <c r="I26" s="26">
        <v>33</v>
      </c>
      <c r="J26" s="39" t="s">
        <v>136</v>
      </c>
      <c r="K26" s="38">
        <v>2</v>
      </c>
      <c r="L26" s="47" t="s">
        <v>128</v>
      </c>
    </row>
    <row r="27" spans="1:12" s="27" customFormat="1" ht="21.75" customHeight="1">
      <c r="A27" s="21"/>
      <c r="B27" s="51"/>
      <c r="C27" s="51"/>
      <c r="D27" s="28" t="s">
        <v>7</v>
      </c>
      <c r="E27" s="29" t="s">
        <v>15</v>
      </c>
      <c r="F27" s="39" t="s">
        <v>104</v>
      </c>
      <c r="G27" s="24"/>
      <c r="H27" s="30" t="s">
        <v>76</v>
      </c>
      <c r="I27" s="26">
        <v>33</v>
      </c>
      <c r="J27" s="97" t="s">
        <v>137</v>
      </c>
      <c r="K27" s="38">
        <v>1</v>
      </c>
      <c r="L27" s="47" t="s">
        <v>128</v>
      </c>
    </row>
    <row r="28" spans="1:12" s="27" customFormat="1" ht="21.75" customHeight="1">
      <c r="A28" s="21"/>
      <c r="B28" s="51"/>
      <c r="C28" s="51"/>
      <c r="D28" s="31" t="s">
        <v>41</v>
      </c>
      <c r="E28" s="29" t="s">
        <v>15</v>
      </c>
      <c r="F28" s="39" t="s">
        <v>104</v>
      </c>
      <c r="G28" s="24"/>
      <c r="H28" s="30" t="s">
        <v>147</v>
      </c>
      <c r="I28" s="26">
        <v>6</v>
      </c>
      <c r="J28" s="97"/>
      <c r="K28" s="38">
        <v>1</v>
      </c>
      <c r="L28" s="40" t="s">
        <v>114</v>
      </c>
    </row>
    <row r="29" spans="1:12" s="27" customFormat="1" ht="32.25" customHeight="1">
      <c r="A29" s="21"/>
      <c r="B29" s="51"/>
      <c r="C29" s="51"/>
      <c r="D29" s="28" t="s">
        <v>42</v>
      </c>
      <c r="E29" s="29" t="s">
        <v>15</v>
      </c>
      <c r="F29" s="39" t="s">
        <v>104</v>
      </c>
      <c r="G29" s="24"/>
      <c r="H29" s="30" t="s">
        <v>148</v>
      </c>
      <c r="I29" s="26">
        <v>5</v>
      </c>
      <c r="J29" s="85" t="s">
        <v>138</v>
      </c>
      <c r="K29" s="88">
        <v>2</v>
      </c>
      <c r="L29" s="85" t="s">
        <v>118</v>
      </c>
    </row>
    <row r="30" spans="1:12" s="27" customFormat="1" ht="24.75" customHeight="1">
      <c r="A30" s="21"/>
      <c r="B30" s="51"/>
      <c r="C30" s="51"/>
      <c r="D30" s="64" t="s">
        <v>43</v>
      </c>
      <c r="E30" s="23">
        <v>2</v>
      </c>
      <c r="F30" s="39" t="s">
        <v>104</v>
      </c>
      <c r="G30" s="24"/>
      <c r="H30" s="25" t="s">
        <v>98</v>
      </c>
      <c r="I30" s="26">
        <f>1+24</f>
        <v>25</v>
      </c>
      <c r="J30" s="86"/>
      <c r="K30" s="93"/>
      <c r="L30" s="86"/>
    </row>
    <row r="31" spans="1:12" s="27" customFormat="1" ht="24.75" customHeight="1">
      <c r="A31" s="21"/>
      <c r="B31" s="51"/>
      <c r="C31" s="51"/>
      <c r="D31" s="65" t="s">
        <v>43</v>
      </c>
      <c r="E31" s="29" t="s">
        <v>15</v>
      </c>
      <c r="F31" s="39" t="s">
        <v>104</v>
      </c>
      <c r="G31" s="24"/>
      <c r="H31" s="30" t="s">
        <v>73</v>
      </c>
      <c r="I31" s="26">
        <v>13</v>
      </c>
      <c r="J31" s="87"/>
      <c r="K31" s="89"/>
      <c r="L31" s="87"/>
    </row>
    <row r="32" spans="1:12" s="27" customFormat="1" ht="24.75" customHeight="1">
      <c r="A32" s="21"/>
      <c r="B32" s="51"/>
      <c r="C32" s="51"/>
      <c r="D32" s="66" t="s">
        <v>43</v>
      </c>
      <c r="E32" s="29" t="s">
        <v>15</v>
      </c>
      <c r="F32" s="39" t="s">
        <v>104</v>
      </c>
      <c r="G32" s="24"/>
      <c r="H32" s="30" t="s">
        <v>72</v>
      </c>
      <c r="I32" s="26">
        <v>10</v>
      </c>
      <c r="J32" s="85" t="s">
        <v>139</v>
      </c>
      <c r="K32" s="88">
        <v>2</v>
      </c>
      <c r="L32" s="85" t="s">
        <v>118</v>
      </c>
    </row>
    <row r="33" spans="1:12" s="27" customFormat="1" ht="24.75" customHeight="1">
      <c r="A33" s="21"/>
      <c r="B33" s="51"/>
      <c r="C33" s="51"/>
      <c r="D33" s="64" t="s">
        <v>44</v>
      </c>
      <c r="E33" s="23">
        <v>2</v>
      </c>
      <c r="F33" s="39" t="s">
        <v>104</v>
      </c>
      <c r="G33" s="24"/>
      <c r="H33" s="25" t="s">
        <v>98</v>
      </c>
      <c r="I33" s="26">
        <v>3</v>
      </c>
      <c r="J33" s="86"/>
      <c r="K33" s="93"/>
      <c r="L33" s="86"/>
    </row>
    <row r="34" spans="1:12" s="27" customFormat="1" ht="24.75" customHeight="1">
      <c r="A34" s="21"/>
      <c r="B34" s="51"/>
      <c r="C34" s="51"/>
      <c r="D34" s="65" t="s">
        <v>43</v>
      </c>
      <c r="E34" s="29" t="s">
        <v>15</v>
      </c>
      <c r="F34" s="39" t="s">
        <v>104</v>
      </c>
      <c r="G34" s="24"/>
      <c r="H34" s="30" t="s">
        <v>78</v>
      </c>
      <c r="I34" s="26">
        <v>27</v>
      </c>
      <c r="J34" s="87"/>
      <c r="K34" s="89"/>
      <c r="L34" s="87"/>
    </row>
    <row r="35" spans="1:12" s="27" customFormat="1" ht="24.75" customHeight="1">
      <c r="A35" s="21"/>
      <c r="B35" s="51"/>
      <c r="C35" s="51"/>
      <c r="D35" s="66" t="s">
        <v>43</v>
      </c>
      <c r="E35" s="29" t="s">
        <v>15</v>
      </c>
      <c r="F35" s="39" t="s">
        <v>104</v>
      </c>
      <c r="G35" s="24"/>
      <c r="H35" s="30" t="s">
        <v>64</v>
      </c>
      <c r="I35" s="26">
        <v>9</v>
      </c>
      <c r="J35" s="85" t="s">
        <v>140</v>
      </c>
      <c r="K35" s="88">
        <v>2</v>
      </c>
      <c r="L35" s="85" t="s">
        <v>118</v>
      </c>
    </row>
    <row r="36" spans="1:12" s="27" customFormat="1" ht="24.75" customHeight="1">
      <c r="A36" s="21"/>
      <c r="B36" s="51"/>
      <c r="C36" s="51"/>
      <c r="D36" s="65" t="s">
        <v>43</v>
      </c>
      <c r="E36" s="29" t="s">
        <v>15</v>
      </c>
      <c r="F36" s="39" t="s">
        <v>104</v>
      </c>
      <c r="G36" s="24"/>
      <c r="H36" s="30" t="s">
        <v>107</v>
      </c>
      <c r="I36" s="26">
        <v>27</v>
      </c>
      <c r="J36" s="87"/>
      <c r="K36" s="89"/>
      <c r="L36" s="87"/>
    </row>
    <row r="37" spans="1:12" s="27" customFormat="1" ht="24.75" customHeight="1">
      <c r="A37" s="21"/>
      <c r="B37" s="51"/>
      <c r="C37" s="52"/>
      <c r="D37" s="65" t="s">
        <v>43</v>
      </c>
      <c r="E37" s="29" t="s">
        <v>15</v>
      </c>
      <c r="F37" s="39" t="s">
        <v>104</v>
      </c>
      <c r="G37" s="24"/>
      <c r="H37" s="30" t="s">
        <v>108</v>
      </c>
      <c r="I37" s="26">
        <v>37</v>
      </c>
      <c r="J37" s="39" t="s">
        <v>141</v>
      </c>
      <c r="K37" s="38">
        <v>2</v>
      </c>
      <c r="L37" s="63" t="s">
        <v>118</v>
      </c>
    </row>
    <row r="38" spans="1:12" s="27" customFormat="1" ht="21.75" customHeight="1">
      <c r="A38" s="21"/>
      <c r="B38" s="51"/>
      <c r="C38" s="50" t="s">
        <v>28</v>
      </c>
      <c r="D38" s="22" t="s">
        <v>10</v>
      </c>
      <c r="E38" s="23">
        <v>3</v>
      </c>
      <c r="F38" s="39" t="s">
        <v>104</v>
      </c>
      <c r="G38" s="24"/>
      <c r="H38" s="25" t="s">
        <v>98</v>
      </c>
      <c r="I38" s="26">
        <v>4</v>
      </c>
      <c r="J38" s="97" t="s">
        <v>110</v>
      </c>
      <c r="K38" s="88">
        <v>2</v>
      </c>
      <c r="L38" s="96" t="s">
        <v>127</v>
      </c>
    </row>
    <row r="39" spans="1:12" s="27" customFormat="1" ht="21.75" customHeight="1">
      <c r="A39" s="21"/>
      <c r="B39" s="51"/>
      <c r="C39" s="51"/>
      <c r="D39" s="31" t="s">
        <v>10</v>
      </c>
      <c r="E39" s="29" t="s">
        <v>16</v>
      </c>
      <c r="F39" s="39" t="s">
        <v>104</v>
      </c>
      <c r="G39" s="24"/>
      <c r="H39" s="30" t="s">
        <v>66</v>
      </c>
      <c r="I39" s="26">
        <v>33</v>
      </c>
      <c r="J39" s="97"/>
      <c r="K39" s="89"/>
      <c r="L39" s="95"/>
    </row>
    <row r="40" spans="1:12" s="27" customFormat="1" ht="21.75" customHeight="1">
      <c r="A40" s="21"/>
      <c r="B40" s="51"/>
      <c r="C40" s="51"/>
      <c r="D40" s="31" t="s">
        <v>13</v>
      </c>
      <c r="E40" s="29" t="s">
        <v>16</v>
      </c>
      <c r="F40" s="39" t="s">
        <v>104</v>
      </c>
      <c r="G40" s="24"/>
      <c r="H40" s="30" t="s">
        <v>85</v>
      </c>
      <c r="I40" s="26">
        <v>31</v>
      </c>
      <c r="J40" s="39" t="s">
        <v>111</v>
      </c>
      <c r="K40" s="38">
        <v>2</v>
      </c>
      <c r="L40" s="47" t="s">
        <v>127</v>
      </c>
    </row>
    <row r="41" spans="1:12" s="27" customFormat="1" ht="21.75" customHeight="1">
      <c r="A41" s="21"/>
      <c r="B41" s="51"/>
      <c r="C41" s="51"/>
      <c r="D41" s="31" t="s">
        <v>13</v>
      </c>
      <c r="E41" s="29" t="s">
        <v>16</v>
      </c>
      <c r="F41" s="39" t="s">
        <v>104</v>
      </c>
      <c r="G41" s="24"/>
      <c r="H41" s="30" t="s">
        <v>86</v>
      </c>
      <c r="I41" s="26">
        <v>38</v>
      </c>
      <c r="J41" s="39" t="s">
        <v>112</v>
      </c>
      <c r="K41" s="38">
        <v>2</v>
      </c>
      <c r="L41" s="47" t="s">
        <v>127</v>
      </c>
    </row>
    <row r="42" spans="1:12" s="27" customFormat="1" ht="21.75" customHeight="1">
      <c r="A42" s="21"/>
      <c r="B42" s="51"/>
      <c r="C42" s="51"/>
      <c r="D42" s="31" t="s">
        <v>13</v>
      </c>
      <c r="E42" s="29" t="s">
        <v>16</v>
      </c>
      <c r="F42" s="39" t="s">
        <v>104</v>
      </c>
      <c r="G42" s="24"/>
      <c r="H42" s="30" t="s">
        <v>87</v>
      </c>
      <c r="I42" s="26">
        <v>32</v>
      </c>
      <c r="J42" s="39" t="s">
        <v>113</v>
      </c>
      <c r="K42" s="38">
        <v>2</v>
      </c>
      <c r="L42" s="47" t="s">
        <v>127</v>
      </c>
    </row>
    <row r="43" spans="1:12" s="27" customFormat="1" ht="21.75" customHeight="1">
      <c r="A43" s="21"/>
      <c r="B43" s="51"/>
      <c r="C43" s="51"/>
      <c r="D43" s="31" t="s">
        <v>13</v>
      </c>
      <c r="E43" s="29" t="s">
        <v>16</v>
      </c>
      <c r="F43" s="39" t="s">
        <v>104</v>
      </c>
      <c r="G43" s="24"/>
      <c r="H43" s="30" t="s">
        <v>88</v>
      </c>
      <c r="I43" s="26">
        <v>30</v>
      </c>
      <c r="J43" s="39" t="s">
        <v>109</v>
      </c>
      <c r="K43" s="38">
        <v>2</v>
      </c>
      <c r="L43" s="47" t="s">
        <v>127</v>
      </c>
    </row>
    <row r="44" spans="1:12" s="27" customFormat="1" ht="21.75" customHeight="1">
      <c r="A44" s="21"/>
      <c r="B44" s="52"/>
      <c r="C44" s="52"/>
      <c r="D44" s="31" t="s">
        <v>13</v>
      </c>
      <c r="E44" s="29" t="s">
        <v>16</v>
      </c>
      <c r="F44" s="39" t="s">
        <v>104</v>
      </c>
      <c r="G44" s="24"/>
      <c r="H44" s="30" t="s">
        <v>89</v>
      </c>
      <c r="I44" s="26">
        <v>34</v>
      </c>
      <c r="J44" s="39" t="s">
        <v>115</v>
      </c>
      <c r="K44" s="38">
        <v>2</v>
      </c>
      <c r="L44" s="47" t="s">
        <v>127</v>
      </c>
    </row>
    <row r="45" spans="1:12" s="27" customFormat="1" ht="21.75" customHeight="1">
      <c r="A45" s="21"/>
      <c r="B45" s="50" t="s">
        <v>142</v>
      </c>
      <c r="C45" s="50" t="s">
        <v>28</v>
      </c>
      <c r="D45" s="28" t="s">
        <v>13</v>
      </c>
      <c r="E45" s="29" t="s">
        <v>15</v>
      </c>
      <c r="F45" s="39" t="s">
        <v>104</v>
      </c>
      <c r="G45" s="24"/>
      <c r="H45" s="30" t="s">
        <v>77</v>
      </c>
      <c r="I45" s="26">
        <v>46</v>
      </c>
      <c r="J45" s="85" t="s">
        <v>116</v>
      </c>
      <c r="K45" s="88">
        <v>2</v>
      </c>
      <c r="L45" s="96" t="s">
        <v>127</v>
      </c>
    </row>
    <row r="46" spans="1:12" s="27" customFormat="1" ht="21.75" customHeight="1">
      <c r="A46" s="21"/>
      <c r="B46" s="51"/>
      <c r="C46" s="51"/>
      <c r="D46" s="22" t="s">
        <v>46</v>
      </c>
      <c r="E46" s="23">
        <v>2</v>
      </c>
      <c r="F46" s="60" t="s">
        <v>104</v>
      </c>
      <c r="G46" s="24"/>
      <c r="H46" s="25" t="s">
        <v>98</v>
      </c>
      <c r="I46" s="26">
        <f>2+1</f>
        <v>3</v>
      </c>
      <c r="J46" s="87"/>
      <c r="K46" s="89"/>
      <c r="L46" s="95"/>
    </row>
    <row r="47" spans="1:12" s="27" customFormat="1" ht="21.75" customHeight="1">
      <c r="A47" s="21"/>
      <c r="B47" s="51"/>
      <c r="C47" s="51"/>
      <c r="D47" s="31" t="s">
        <v>13</v>
      </c>
      <c r="E47" s="35">
        <v>3</v>
      </c>
      <c r="F47" s="39" t="s">
        <v>104</v>
      </c>
      <c r="G47" s="24"/>
      <c r="H47" s="33" t="s">
        <v>58</v>
      </c>
      <c r="I47" s="26">
        <v>4</v>
      </c>
      <c r="J47" s="97" t="s">
        <v>117</v>
      </c>
      <c r="K47" s="88">
        <v>2</v>
      </c>
      <c r="L47" s="96" t="s">
        <v>127</v>
      </c>
    </row>
    <row r="48" spans="1:12" s="27" customFormat="1" ht="21.75" customHeight="1">
      <c r="A48" s="21"/>
      <c r="B48" s="51"/>
      <c r="C48" s="51"/>
      <c r="D48" s="22" t="s">
        <v>45</v>
      </c>
      <c r="E48" s="36">
        <v>3</v>
      </c>
      <c r="F48" s="62" t="s">
        <v>104</v>
      </c>
      <c r="G48" s="24"/>
      <c r="H48" s="25" t="s">
        <v>98</v>
      </c>
      <c r="I48" s="26">
        <v>2</v>
      </c>
      <c r="J48" s="97"/>
      <c r="K48" s="93"/>
      <c r="L48" s="94"/>
    </row>
    <row r="49" spans="1:12" s="27" customFormat="1" ht="21.75" customHeight="1">
      <c r="A49" s="21"/>
      <c r="B49" s="51"/>
      <c r="C49" s="51"/>
      <c r="D49" s="31" t="s">
        <v>13</v>
      </c>
      <c r="E49" s="23">
        <v>3</v>
      </c>
      <c r="F49" s="29" t="s">
        <v>104</v>
      </c>
      <c r="G49" s="24"/>
      <c r="H49" s="25" t="s">
        <v>98</v>
      </c>
      <c r="I49" s="26">
        <f>16+2+2</f>
        <v>20</v>
      </c>
      <c r="J49" s="97"/>
      <c r="K49" s="89"/>
      <c r="L49" s="95"/>
    </row>
    <row r="50" spans="1:12" s="27" customFormat="1" ht="21.75" customHeight="1">
      <c r="A50" s="21"/>
      <c r="B50" s="51"/>
      <c r="C50" s="51"/>
      <c r="D50" s="31" t="s">
        <v>13</v>
      </c>
      <c r="E50" s="35">
        <v>3</v>
      </c>
      <c r="F50" s="48" t="s">
        <v>104</v>
      </c>
      <c r="G50" s="24"/>
      <c r="H50" s="25" t="s">
        <v>161</v>
      </c>
      <c r="I50" s="26">
        <v>40</v>
      </c>
      <c r="J50" s="48" t="s">
        <v>160</v>
      </c>
      <c r="K50" s="38">
        <v>2</v>
      </c>
      <c r="L50" s="47" t="s">
        <v>127</v>
      </c>
    </row>
    <row r="51" spans="1:12" s="27" customFormat="1" ht="19.5" customHeight="1">
      <c r="A51" s="21"/>
      <c r="B51" s="51"/>
      <c r="C51" s="51"/>
      <c r="D51" s="22" t="s">
        <v>22</v>
      </c>
      <c r="E51" s="23">
        <v>3</v>
      </c>
      <c r="F51" s="39" t="s">
        <v>104</v>
      </c>
      <c r="G51" s="24"/>
      <c r="H51" s="25" t="s">
        <v>98</v>
      </c>
      <c r="I51" s="26">
        <f>1+2</f>
        <v>3</v>
      </c>
      <c r="J51" s="85" t="s">
        <v>119</v>
      </c>
      <c r="K51" s="93">
        <v>2</v>
      </c>
      <c r="L51" s="94" t="s">
        <v>127</v>
      </c>
    </row>
    <row r="52" spans="1:12" s="27" customFormat="1" ht="19.5" customHeight="1">
      <c r="A52" s="21"/>
      <c r="B52" s="51"/>
      <c r="C52" s="51"/>
      <c r="D52" s="31" t="s">
        <v>22</v>
      </c>
      <c r="E52" s="29" t="s">
        <v>16</v>
      </c>
      <c r="F52" s="39" t="s">
        <v>104</v>
      </c>
      <c r="G52" s="24"/>
      <c r="H52" s="30" t="s">
        <v>75</v>
      </c>
      <c r="I52" s="26">
        <v>16</v>
      </c>
      <c r="J52" s="86"/>
      <c r="K52" s="93"/>
      <c r="L52" s="94"/>
    </row>
    <row r="53" spans="1:12" s="27" customFormat="1" ht="19.5" customHeight="1">
      <c r="A53" s="21"/>
      <c r="B53" s="51"/>
      <c r="C53" s="51"/>
      <c r="D53" s="31" t="s">
        <v>47</v>
      </c>
      <c r="E53" s="29" t="s">
        <v>15</v>
      </c>
      <c r="F53" s="39" t="s">
        <v>104</v>
      </c>
      <c r="G53" s="24"/>
      <c r="H53" s="30" t="s">
        <v>149</v>
      </c>
      <c r="I53" s="26">
        <v>10</v>
      </c>
      <c r="J53" s="87"/>
      <c r="K53" s="89"/>
      <c r="L53" s="95"/>
    </row>
    <row r="54" spans="1:12" s="27" customFormat="1" ht="21.75" customHeight="1">
      <c r="A54" s="21"/>
      <c r="B54" s="51"/>
      <c r="C54" s="51"/>
      <c r="D54" s="28" t="s">
        <v>48</v>
      </c>
      <c r="E54" s="29" t="s">
        <v>15</v>
      </c>
      <c r="F54" s="39" t="s">
        <v>104</v>
      </c>
      <c r="G54" s="24"/>
      <c r="H54" s="30" t="s">
        <v>151</v>
      </c>
      <c r="I54" s="26">
        <v>23</v>
      </c>
      <c r="J54" s="97" t="s">
        <v>120</v>
      </c>
      <c r="K54" s="88">
        <v>2</v>
      </c>
      <c r="L54" s="90" t="s">
        <v>129</v>
      </c>
    </row>
    <row r="55" spans="1:12" s="27" customFormat="1" ht="21.75" customHeight="1">
      <c r="A55" s="21"/>
      <c r="B55" s="51"/>
      <c r="C55" s="51"/>
      <c r="D55" s="31" t="s">
        <v>49</v>
      </c>
      <c r="E55" s="29" t="s">
        <v>15</v>
      </c>
      <c r="F55" s="39" t="s">
        <v>104</v>
      </c>
      <c r="G55" s="24"/>
      <c r="H55" s="30" t="s">
        <v>152</v>
      </c>
      <c r="I55" s="26">
        <v>1</v>
      </c>
      <c r="J55" s="97"/>
      <c r="K55" s="93"/>
      <c r="L55" s="91"/>
    </row>
    <row r="56" spans="1:12" s="27" customFormat="1" ht="92.25" customHeight="1">
      <c r="A56" s="21"/>
      <c r="B56" s="51"/>
      <c r="C56" s="51"/>
      <c r="D56" s="31" t="s">
        <v>8</v>
      </c>
      <c r="E56" s="32" t="s">
        <v>15</v>
      </c>
      <c r="F56" s="39" t="s">
        <v>104</v>
      </c>
      <c r="G56" s="24"/>
      <c r="H56" s="61" t="s">
        <v>59</v>
      </c>
      <c r="I56" s="26">
        <v>12</v>
      </c>
      <c r="J56" s="97"/>
      <c r="K56" s="93"/>
      <c r="L56" s="91"/>
    </row>
    <row r="57" spans="1:12" s="27" customFormat="1" ht="20.25" customHeight="1">
      <c r="A57" s="21"/>
      <c r="B57" s="51"/>
      <c r="C57" s="51"/>
      <c r="D57" s="31" t="s">
        <v>8</v>
      </c>
      <c r="E57" s="29" t="s">
        <v>15</v>
      </c>
      <c r="F57" s="39" t="s">
        <v>104</v>
      </c>
      <c r="G57" s="24"/>
      <c r="H57" s="30" t="s">
        <v>92</v>
      </c>
      <c r="I57" s="26">
        <v>38</v>
      </c>
      <c r="J57" s="39" t="s">
        <v>121</v>
      </c>
      <c r="K57" s="38">
        <v>2</v>
      </c>
      <c r="L57" s="40" t="s">
        <v>129</v>
      </c>
    </row>
    <row r="58" spans="1:12" s="27" customFormat="1" ht="20.25" customHeight="1">
      <c r="A58" s="21"/>
      <c r="B58" s="51"/>
      <c r="C58" s="51"/>
      <c r="D58" s="31" t="s">
        <v>8</v>
      </c>
      <c r="E58" s="29" t="s">
        <v>15</v>
      </c>
      <c r="F58" s="39" t="s">
        <v>104</v>
      </c>
      <c r="G58" s="24"/>
      <c r="H58" s="30" t="s">
        <v>93</v>
      </c>
      <c r="I58" s="26">
        <v>33</v>
      </c>
      <c r="J58" s="39" t="s">
        <v>136</v>
      </c>
      <c r="K58" s="38">
        <v>2</v>
      </c>
      <c r="L58" s="40" t="s">
        <v>129</v>
      </c>
    </row>
    <row r="59" spans="1:12" s="27" customFormat="1" ht="20.25" customHeight="1">
      <c r="A59" s="21"/>
      <c r="B59" s="51"/>
      <c r="C59" s="51"/>
      <c r="D59" s="31" t="s">
        <v>8</v>
      </c>
      <c r="E59" s="29" t="s">
        <v>15</v>
      </c>
      <c r="F59" s="39" t="s">
        <v>104</v>
      </c>
      <c r="G59" s="24"/>
      <c r="H59" s="30" t="s">
        <v>94</v>
      </c>
      <c r="I59" s="26">
        <v>42</v>
      </c>
      <c r="J59" s="39" t="s">
        <v>137</v>
      </c>
      <c r="K59" s="38">
        <v>2</v>
      </c>
      <c r="L59" s="40" t="s">
        <v>129</v>
      </c>
    </row>
    <row r="60" spans="1:12" s="27" customFormat="1" ht="20.25" customHeight="1">
      <c r="A60" s="21"/>
      <c r="B60" s="51"/>
      <c r="C60" s="51"/>
      <c r="D60" s="31" t="s">
        <v>8</v>
      </c>
      <c r="E60" s="29" t="s">
        <v>15</v>
      </c>
      <c r="F60" s="39" t="s">
        <v>104</v>
      </c>
      <c r="G60" s="24"/>
      <c r="H60" s="30" t="s">
        <v>95</v>
      </c>
      <c r="I60" s="26">
        <v>39</v>
      </c>
      <c r="J60" s="39" t="s">
        <v>138</v>
      </c>
      <c r="K60" s="38">
        <v>2</v>
      </c>
      <c r="L60" s="40" t="s">
        <v>129</v>
      </c>
    </row>
    <row r="61" spans="1:12" s="27" customFormat="1" ht="20.25" customHeight="1">
      <c r="A61" s="21"/>
      <c r="B61" s="51"/>
      <c r="C61" s="51"/>
      <c r="D61" s="31" t="s">
        <v>8</v>
      </c>
      <c r="E61" s="29" t="s">
        <v>15</v>
      </c>
      <c r="F61" s="39" t="s">
        <v>104</v>
      </c>
      <c r="G61" s="24"/>
      <c r="H61" s="30" t="s">
        <v>97</v>
      </c>
      <c r="I61" s="26">
        <v>26</v>
      </c>
      <c r="J61" s="85" t="s">
        <v>139</v>
      </c>
      <c r="K61" s="88">
        <v>2</v>
      </c>
      <c r="L61" s="90" t="s">
        <v>129</v>
      </c>
    </row>
    <row r="62" spans="1:12" s="27" customFormat="1" ht="20.25" customHeight="1">
      <c r="A62" s="21"/>
      <c r="B62" s="51"/>
      <c r="C62" s="51"/>
      <c r="D62" s="31" t="s">
        <v>21</v>
      </c>
      <c r="E62" s="29" t="s">
        <v>15</v>
      </c>
      <c r="F62" s="62" t="s">
        <v>104</v>
      </c>
      <c r="G62" s="24"/>
      <c r="H62" s="30" t="s">
        <v>150</v>
      </c>
      <c r="I62" s="26">
        <v>8</v>
      </c>
      <c r="J62" s="87"/>
      <c r="K62" s="89"/>
      <c r="L62" s="92"/>
    </row>
    <row r="63" spans="1:12" s="27" customFormat="1" ht="20.25" customHeight="1">
      <c r="A63" s="21"/>
      <c r="B63" s="51"/>
      <c r="C63" s="51"/>
      <c r="D63" s="31" t="s">
        <v>8</v>
      </c>
      <c r="E63" s="29" t="s">
        <v>15</v>
      </c>
      <c r="F63" s="39" t="s">
        <v>104</v>
      </c>
      <c r="G63" s="24"/>
      <c r="H63" s="30" t="s">
        <v>96</v>
      </c>
      <c r="I63" s="26">
        <v>38</v>
      </c>
      <c r="J63" s="39" t="s">
        <v>141</v>
      </c>
      <c r="K63" s="38">
        <v>2</v>
      </c>
      <c r="L63" s="40" t="s">
        <v>129</v>
      </c>
    </row>
    <row r="64" spans="1:12" s="27" customFormat="1" ht="20.25" customHeight="1">
      <c r="A64" s="21"/>
      <c r="B64" s="51"/>
      <c r="C64" s="51"/>
      <c r="D64" s="28" t="s">
        <v>8</v>
      </c>
      <c r="E64" s="29" t="s">
        <v>15</v>
      </c>
      <c r="F64" s="39" t="s">
        <v>104</v>
      </c>
      <c r="G64" s="24"/>
      <c r="H64" s="30" t="s">
        <v>67</v>
      </c>
      <c r="I64" s="26">
        <v>46</v>
      </c>
      <c r="J64" s="39" t="s">
        <v>140</v>
      </c>
      <c r="K64" s="38">
        <v>2</v>
      </c>
      <c r="L64" s="40" t="s">
        <v>129</v>
      </c>
    </row>
    <row r="65" spans="1:12" s="27" customFormat="1" ht="21.75" customHeight="1">
      <c r="A65" s="21"/>
      <c r="B65" s="52"/>
      <c r="C65" s="52"/>
      <c r="D65" s="31" t="s">
        <v>8</v>
      </c>
      <c r="E65" s="23">
        <v>2</v>
      </c>
      <c r="F65" s="48" t="s">
        <v>104</v>
      </c>
      <c r="G65" s="24"/>
      <c r="H65" s="25" t="s">
        <v>98</v>
      </c>
      <c r="I65" s="26">
        <f>3+1+40</f>
        <v>44</v>
      </c>
      <c r="J65" s="48" t="s">
        <v>164</v>
      </c>
      <c r="K65" s="38">
        <v>2</v>
      </c>
      <c r="L65" s="40" t="s">
        <v>129</v>
      </c>
    </row>
    <row r="66" spans="1:12" s="27" customFormat="1" ht="25.5" customHeight="1">
      <c r="A66" s="21"/>
      <c r="B66" s="50" t="s">
        <v>142</v>
      </c>
      <c r="C66" s="50" t="s">
        <v>23</v>
      </c>
      <c r="D66" s="28" t="s">
        <v>50</v>
      </c>
      <c r="E66" s="29" t="s">
        <v>15</v>
      </c>
      <c r="F66" s="39" t="s">
        <v>104</v>
      </c>
      <c r="G66" s="24"/>
      <c r="H66" s="30" t="s">
        <v>143</v>
      </c>
      <c r="I66" s="26">
        <v>11</v>
      </c>
      <c r="J66" s="97" t="s">
        <v>110</v>
      </c>
      <c r="K66" s="88">
        <v>1</v>
      </c>
      <c r="L66" s="85" t="s">
        <v>127</v>
      </c>
    </row>
    <row r="67" spans="1:12" s="27" customFormat="1" ht="25.5" customHeight="1">
      <c r="A67" s="21"/>
      <c r="B67" s="51"/>
      <c r="C67" s="51"/>
      <c r="D67" s="49" t="s">
        <v>54</v>
      </c>
      <c r="E67" s="29" t="s">
        <v>15</v>
      </c>
      <c r="F67" s="39" t="s">
        <v>104</v>
      </c>
      <c r="G67" s="24"/>
      <c r="H67" s="30" t="s">
        <v>153</v>
      </c>
      <c r="I67" s="26">
        <v>8</v>
      </c>
      <c r="J67" s="97"/>
      <c r="K67" s="89"/>
      <c r="L67" s="87"/>
    </row>
    <row r="68" spans="1:12" s="27" customFormat="1" ht="25.5" customHeight="1">
      <c r="A68" s="21"/>
      <c r="B68" s="51"/>
      <c r="C68" s="51"/>
      <c r="D68" s="22" t="s">
        <v>6</v>
      </c>
      <c r="E68" s="23">
        <v>3</v>
      </c>
      <c r="F68" s="39" t="s">
        <v>104</v>
      </c>
      <c r="G68" s="24"/>
      <c r="H68" s="25" t="s">
        <v>98</v>
      </c>
      <c r="I68" s="26">
        <v>0</v>
      </c>
      <c r="J68" s="97"/>
      <c r="K68" s="88">
        <v>1</v>
      </c>
      <c r="L68" s="90" t="s">
        <v>133</v>
      </c>
    </row>
    <row r="69" spans="1:12" s="27" customFormat="1" ht="25.5" customHeight="1">
      <c r="A69" s="21"/>
      <c r="B69" s="51"/>
      <c r="C69" s="51"/>
      <c r="D69" s="31" t="s">
        <v>6</v>
      </c>
      <c r="E69" s="29" t="s">
        <v>16</v>
      </c>
      <c r="F69" s="39" t="s">
        <v>104</v>
      </c>
      <c r="G69" s="24"/>
      <c r="H69" s="30" t="s">
        <v>64</v>
      </c>
      <c r="I69" s="26">
        <v>2</v>
      </c>
      <c r="J69" s="97"/>
      <c r="K69" s="93"/>
      <c r="L69" s="91"/>
    </row>
    <row r="70" spans="1:12" s="27" customFormat="1" ht="25.5" customHeight="1">
      <c r="A70" s="21"/>
      <c r="B70" s="51"/>
      <c r="C70" s="51"/>
      <c r="D70" s="28" t="s">
        <v>6</v>
      </c>
      <c r="E70" s="29" t="s">
        <v>16</v>
      </c>
      <c r="F70" s="39" t="s">
        <v>104</v>
      </c>
      <c r="G70" s="24"/>
      <c r="H70" s="30" t="s">
        <v>68</v>
      </c>
      <c r="I70" s="26">
        <v>14</v>
      </c>
      <c r="J70" s="97"/>
      <c r="K70" s="89"/>
      <c r="L70" s="92"/>
    </row>
    <row r="71" spans="1:12" s="27" customFormat="1" ht="30" customHeight="1">
      <c r="A71" s="21"/>
      <c r="B71" s="51"/>
      <c r="C71" s="51"/>
      <c r="D71" s="31" t="s">
        <v>52</v>
      </c>
      <c r="E71" s="29" t="s">
        <v>16</v>
      </c>
      <c r="F71" s="39" t="s">
        <v>104</v>
      </c>
      <c r="G71" s="24"/>
      <c r="H71" s="30" t="s">
        <v>154</v>
      </c>
      <c r="I71" s="26">
        <v>4</v>
      </c>
      <c r="J71" s="97" t="s">
        <v>111</v>
      </c>
      <c r="K71" s="88">
        <v>2</v>
      </c>
      <c r="L71" s="90" t="s">
        <v>128</v>
      </c>
    </row>
    <row r="72" spans="1:12" s="27" customFormat="1" ht="26.25" customHeight="1">
      <c r="A72" s="21"/>
      <c r="B72" s="51"/>
      <c r="C72" s="51"/>
      <c r="D72" s="31" t="s">
        <v>12</v>
      </c>
      <c r="E72" s="35">
        <v>3</v>
      </c>
      <c r="F72" s="39" t="s">
        <v>104</v>
      </c>
      <c r="G72" s="24"/>
      <c r="H72" s="33" t="s">
        <v>60</v>
      </c>
      <c r="I72" s="26">
        <v>0</v>
      </c>
      <c r="J72" s="97"/>
      <c r="K72" s="93"/>
      <c r="L72" s="91"/>
    </row>
    <row r="73" spans="1:12" s="27" customFormat="1" ht="26.25" customHeight="1">
      <c r="A73" s="21"/>
      <c r="B73" s="51"/>
      <c r="C73" s="51"/>
      <c r="D73" s="31" t="s">
        <v>12</v>
      </c>
      <c r="E73" s="23">
        <v>3</v>
      </c>
      <c r="F73" s="39" t="s">
        <v>104</v>
      </c>
      <c r="G73" s="24"/>
      <c r="H73" s="25" t="s">
        <v>98</v>
      </c>
      <c r="I73" s="26">
        <f>2+1+26+3+1</f>
        <v>33</v>
      </c>
      <c r="J73" s="97"/>
      <c r="K73" s="89"/>
      <c r="L73" s="92"/>
    </row>
    <row r="74" spans="1:12" s="27" customFormat="1" ht="26.25" customHeight="1">
      <c r="A74" s="21"/>
      <c r="B74" s="51"/>
      <c r="C74" s="51"/>
      <c r="D74" s="31" t="s">
        <v>12</v>
      </c>
      <c r="E74" s="29" t="s">
        <v>16</v>
      </c>
      <c r="F74" s="39" t="s">
        <v>104</v>
      </c>
      <c r="G74" s="24"/>
      <c r="H74" s="30" t="s">
        <v>99</v>
      </c>
      <c r="I74" s="26">
        <v>41</v>
      </c>
      <c r="J74" s="39" t="s">
        <v>112</v>
      </c>
      <c r="K74" s="38">
        <v>2</v>
      </c>
      <c r="L74" s="40" t="s">
        <v>128</v>
      </c>
    </row>
    <row r="75" spans="1:12" s="27" customFormat="1" ht="26.25" customHeight="1">
      <c r="A75" s="21"/>
      <c r="B75" s="51"/>
      <c r="C75" s="51"/>
      <c r="D75" s="31" t="s">
        <v>12</v>
      </c>
      <c r="E75" s="29" t="s">
        <v>16</v>
      </c>
      <c r="F75" s="39" t="s">
        <v>104</v>
      </c>
      <c r="G75" s="24"/>
      <c r="H75" s="30" t="s">
        <v>100</v>
      </c>
      <c r="I75" s="26">
        <v>39</v>
      </c>
      <c r="J75" s="39" t="s">
        <v>113</v>
      </c>
      <c r="K75" s="38">
        <v>2</v>
      </c>
      <c r="L75" s="40" t="s">
        <v>128</v>
      </c>
    </row>
    <row r="76" spans="1:12" s="27" customFormat="1" ht="26.25" customHeight="1">
      <c r="A76" s="21"/>
      <c r="B76" s="51"/>
      <c r="C76" s="51"/>
      <c r="D76" s="31" t="s">
        <v>12</v>
      </c>
      <c r="E76" s="29" t="s">
        <v>16</v>
      </c>
      <c r="F76" s="39" t="s">
        <v>104</v>
      </c>
      <c r="G76" s="24"/>
      <c r="H76" s="30" t="s">
        <v>80</v>
      </c>
      <c r="I76" s="26">
        <v>39</v>
      </c>
      <c r="J76" s="39" t="s">
        <v>115</v>
      </c>
      <c r="K76" s="38">
        <v>2</v>
      </c>
      <c r="L76" s="40" t="s">
        <v>128</v>
      </c>
    </row>
    <row r="77" spans="1:12" s="27" customFormat="1" ht="26.25" customHeight="1">
      <c r="A77" s="21"/>
      <c r="B77" s="51"/>
      <c r="C77" s="51"/>
      <c r="D77" s="31" t="s">
        <v>12</v>
      </c>
      <c r="E77" s="29" t="s">
        <v>16</v>
      </c>
      <c r="F77" s="39" t="s">
        <v>104</v>
      </c>
      <c r="G77" s="24"/>
      <c r="H77" s="30" t="s">
        <v>101</v>
      </c>
      <c r="I77" s="26">
        <v>39</v>
      </c>
      <c r="J77" s="39" t="s">
        <v>116</v>
      </c>
      <c r="K77" s="38">
        <v>2</v>
      </c>
      <c r="L77" s="40" t="s">
        <v>128</v>
      </c>
    </row>
    <row r="78" spans="1:12" s="27" customFormat="1" ht="26.25" customHeight="1">
      <c r="A78" s="21"/>
      <c r="B78" s="51"/>
      <c r="C78" s="51"/>
      <c r="D78" s="31" t="s">
        <v>12</v>
      </c>
      <c r="E78" s="29" t="s">
        <v>16</v>
      </c>
      <c r="F78" s="39" t="s">
        <v>104</v>
      </c>
      <c r="G78" s="24"/>
      <c r="H78" s="30" t="s">
        <v>102</v>
      </c>
      <c r="I78" s="26">
        <v>42</v>
      </c>
      <c r="J78" s="39" t="s">
        <v>117</v>
      </c>
      <c r="K78" s="38">
        <v>2</v>
      </c>
      <c r="L78" s="40" t="s">
        <v>128</v>
      </c>
    </row>
    <row r="79" spans="1:12" s="27" customFormat="1" ht="26.25" customHeight="1">
      <c r="A79" s="21"/>
      <c r="B79" s="51"/>
      <c r="C79" s="51"/>
      <c r="D79" s="31" t="s">
        <v>12</v>
      </c>
      <c r="E79" s="29" t="s">
        <v>16</v>
      </c>
      <c r="F79" s="39" t="s">
        <v>104</v>
      </c>
      <c r="G79" s="24"/>
      <c r="H79" s="30" t="s">
        <v>103</v>
      </c>
      <c r="I79" s="26">
        <f>13+25</f>
        <v>38</v>
      </c>
      <c r="J79" s="39" t="s">
        <v>119</v>
      </c>
      <c r="K79" s="38">
        <v>2</v>
      </c>
      <c r="L79" s="40" t="s">
        <v>128</v>
      </c>
    </row>
    <row r="80" spans="1:12" s="27" customFormat="1" ht="26.25" customHeight="1">
      <c r="A80" s="21"/>
      <c r="B80" s="51"/>
      <c r="C80" s="51"/>
      <c r="D80" s="31" t="s">
        <v>12</v>
      </c>
      <c r="E80" s="29" t="s">
        <v>16</v>
      </c>
      <c r="F80" s="48" t="s">
        <v>104</v>
      </c>
      <c r="G80" s="24"/>
      <c r="H80" s="30" t="s">
        <v>161</v>
      </c>
      <c r="I80" s="26">
        <v>48</v>
      </c>
      <c r="J80" s="48" t="s">
        <v>121</v>
      </c>
      <c r="K80" s="38">
        <v>2</v>
      </c>
      <c r="L80" s="40" t="s">
        <v>128</v>
      </c>
    </row>
    <row r="81" spans="1:12" s="27" customFormat="1" ht="26.25" customHeight="1">
      <c r="A81" s="21"/>
      <c r="B81" s="51"/>
      <c r="C81" s="51"/>
      <c r="D81" s="28" t="s">
        <v>51</v>
      </c>
      <c r="E81" s="29" t="s">
        <v>15</v>
      </c>
      <c r="F81" s="39" t="s">
        <v>104</v>
      </c>
      <c r="G81" s="24"/>
      <c r="H81" s="30" t="s">
        <v>155</v>
      </c>
      <c r="I81" s="26">
        <f>13+2</f>
        <v>15</v>
      </c>
      <c r="J81" s="97" t="s">
        <v>120</v>
      </c>
      <c r="K81" s="88">
        <v>2</v>
      </c>
      <c r="L81" s="85" t="s">
        <v>132</v>
      </c>
    </row>
    <row r="82" spans="1:12" s="27" customFormat="1" ht="26.25" customHeight="1">
      <c r="A82" s="21"/>
      <c r="B82" s="51"/>
      <c r="C82" s="51"/>
      <c r="D82" s="22" t="s">
        <v>5</v>
      </c>
      <c r="E82" s="23">
        <v>4</v>
      </c>
      <c r="F82" s="39" t="s">
        <v>104</v>
      </c>
      <c r="G82" s="24"/>
      <c r="H82" s="25" t="s">
        <v>98</v>
      </c>
      <c r="I82" s="26">
        <v>0</v>
      </c>
      <c r="J82" s="97"/>
      <c r="K82" s="93"/>
      <c r="L82" s="86"/>
    </row>
    <row r="83" spans="1:12" s="27" customFormat="1" ht="35.25" customHeight="1">
      <c r="A83" s="21"/>
      <c r="B83" s="51"/>
      <c r="C83" s="51"/>
      <c r="D83" s="31" t="s">
        <v>53</v>
      </c>
      <c r="E83" s="29" t="s">
        <v>15</v>
      </c>
      <c r="F83" s="39" t="s">
        <v>104</v>
      </c>
      <c r="G83" s="24"/>
      <c r="H83" s="30" t="s">
        <v>156</v>
      </c>
      <c r="I83" s="26">
        <f>12+4</f>
        <v>16</v>
      </c>
      <c r="J83" s="97"/>
      <c r="K83" s="93"/>
      <c r="L83" s="86"/>
    </row>
    <row r="84" spans="1:12" s="27" customFormat="1" ht="22.5" customHeight="1">
      <c r="A84" s="21"/>
      <c r="B84" s="52"/>
      <c r="C84" s="52"/>
      <c r="D84" s="31" t="s">
        <v>11</v>
      </c>
      <c r="E84" s="29" t="s">
        <v>15</v>
      </c>
      <c r="F84" s="39" t="s">
        <v>104</v>
      </c>
      <c r="G84" s="24"/>
      <c r="H84" s="30" t="s">
        <v>131</v>
      </c>
      <c r="I84" s="26">
        <f>11+1+8</f>
        <v>20</v>
      </c>
      <c r="J84" s="97"/>
      <c r="K84" s="89"/>
      <c r="L84" s="87"/>
    </row>
    <row r="85" spans="1:12" s="27" customFormat="1" ht="30" customHeight="1">
      <c r="A85" s="21"/>
      <c r="B85" s="50" t="s">
        <v>142</v>
      </c>
      <c r="C85" s="53" t="s">
        <v>24</v>
      </c>
      <c r="D85" s="31" t="s">
        <v>55</v>
      </c>
      <c r="E85" s="29" t="s">
        <v>15</v>
      </c>
      <c r="F85" s="39" t="s">
        <v>104</v>
      </c>
      <c r="G85" s="24"/>
      <c r="H85" s="30" t="s">
        <v>156</v>
      </c>
      <c r="I85" s="26">
        <v>1</v>
      </c>
      <c r="J85" s="85" t="s">
        <v>110</v>
      </c>
      <c r="K85" s="38">
        <v>1</v>
      </c>
      <c r="L85" s="40" t="s">
        <v>132</v>
      </c>
    </row>
    <row r="86" spans="1:12" s="27" customFormat="1" ht="30" customHeight="1">
      <c r="A86" s="21"/>
      <c r="B86" s="51"/>
      <c r="C86" s="54"/>
      <c r="D86" s="28" t="s">
        <v>56</v>
      </c>
      <c r="E86" s="29" t="s">
        <v>15</v>
      </c>
      <c r="F86" s="39" t="s">
        <v>104</v>
      </c>
      <c r="G86" s="24"/>
      <c r="H86" s="30" t="s">
        <v>157</v>
      </c>
      <c r="I86" s="26">
        <v>3</v>
      </c>
      <c r="J86" s="86"/>
      <c r="K86" s="88">
        <v>1</v>
      </c>
      <c r="L86" s="90" t="s">
        <v>133</v>
      </c>
    </row>
    <row r="87" spans="1:12" s="27" customFormat="1" ht="34.5" customHeight="1">
      <c r="A87" s="21"/>
      <c r="B87" s="51"/>
      <c r="C87" s="54"/>
      <c r="D87" s="31" t="s">
        <v>9</v>
      </c>
      <c r="E87" s="35">
        <v>3</v>
      </c>
      <c r="F87" s="39" t="s">
        <v>104</v>
      </c>
      <c r="G87" s="24"/>
      <c r="H87" s="33" t="s">
        <v>61</v>
      </c>
      <c r="I87" s="26">
        <v>0</v>
      </c>
      <c r="J87" s="86"/>
      <c r="K87" s="93"/>
      <c r="L87" s="91"/>
    </row>
    <row r="88" spans="1:12" s="27" customFormat="1" ht="23.25" customHeight="1">
      <c r="A88" s="21"/>
      <c r="B88" s="51"/>
      <c r="C88" s="54"/>
      <c r="D88" s="31" t="s">
        <v>9</v>
      </c>
      <c r="E88" s="23">
        <v>3</v>
      </c>
      <c r="F88" s="39" t="s">
        <v>104</v>
      </c>
      <c r="G88" s="24"/>
      <c r="H88" s="25" t="s">
        <v>98</v>
      </c>
      <c r="I88" s="26">
        <f>1+1</f>
        <v>2</v>
      </c>
      <c r="J88" s="86"/>
      <c r="K88" s="93"/>
      <c r="L88" s="91"/>
    </row>
    <row r="89" spans="1:12" s="27" customFormat="1" ht="23.25" customHeight="1">
      <c r="A89" s="21"/>
      <c r="B89" s="51"/>
      <c r="C89" s="54"/>
      <c r="D89" s="31" t="s">
        <v>9</v>
      </c>
      <c r="E89" s="29" t="s">
        <v>16</v>
      </c>
      <c r="F89" s="39" t="s">
        <v>104</v>
      </c>
      <c r="G89" s="24"/>
      <c r="H89" s="30" t="s">
        <v>70</v>
      </c>
      <c r="I89" s="26">
        <v>26</v>
      </c>
      <c r="J89" s="86"/>
      <c r="K89" s="93"/>
      <c r="L89" s="91"/>
    </row>
    <row r="90" spans="1:12" s="27" customFormat="1" ht="23.25" customHeight="1">
      <c r="A90" s="21"/>
      <c r="B90" s="51"/>
      <c r="C90" s="54"/>
      <c r="D90" s="28" t="s">
        <v>20</v>
      </c>
      <c r="E90" s="29" t="s">
        <v>15</v>
      </c>
      <c r="F90" s="39" t="s">
        <v>104</v>
      </c>
      <c r="G90" s="24"/>
      <c r="H90" s="30" t="s">
        <v>64</v>
      </c>
      <c r="I90" s="26">
        <v>2</v>
      </c>
      <c r="J90" s="87"/>
      <c r="K90" s="89"/>
      <c r="L90" s="92"/>
    </row>
    <row r="91" spans="1:12" s="27" customFormat="1" ht="23.25" customHeight="1">
      <c r="A91" s="21"/>
      <c r="B91" s="51"/>
      <c r="C91" s="54"/>
      <c r="D91" s="31" t="s">
        <v>9</v>
      </c>
      <c r="E91" s="29" t="s">
        <v>16</v>
      </c>
      <c r="F91" s="39" t="s">
        <v>104</v>
      </c>
      <c r="G91" s="24"/>
      <c r="H91" s="30" t="s">
        <v>122</v>
      </c>
      <c r="I91" s="26">
        <v>35</v>
      </c>
      <c r="J91" s="39" t="s">
        <v>111</v>
      </c>
      <c r="K91" s="38">
        <v>2</v>
      </c>
      <c r="L91" s="40" t="s">
        <v>133</v>
      </c>
    </row>
    <row r="92" spans="1:12" s="27" customFormat="1" ht="23.25" customHeight="1">
      <c r="A92" s="21"/>
      <c r="B92" s="51"/>
      <c r="C92" s="54"/>
      <c r="D92" s="31" t="s">
        <v>9</v>
      </c>
      <c r="E92" s="29" t="s">
        <v>16</v>
      </c>
      <c r="F92" s="39" t="s">
        <v>104</v>
      </c>
      <c r="G92" s="24"/>
      <c r="H92" s="30" t="s">
        <v>106</v>
      </c>
      <c r="I92" s="26">
        <v>34</v>
      </c>
      <c r="J92" s="39" t="s">
        <v>112</v>
      </c>
      <c r="K92" s="38">
        <v>2</v>
      </c>
      <c r="L92" s="40" t="s">
        <v>133</v>
      </c>
    </row>
    <row r="93" spans="1:12" s="27" customFormat="1" ht="23.25" customHeight="1">
      <c r="A93" s="21"/>
      <c r="B93" s="51"/>
      <c r="C93" s="54"/>
      <c r="D93" s="31" t="s">
        <v>9</v>
      </c>
      <c r="E93" s="29" t="s">
        <v>16</v>
      </c>
      <c r="F93" s="39" t="s">
        <v>104</v>
      </c>
      <c r="G93" s="24"/>
      <c r="H93" s="30" t="s">
        <v>123</v>
      </c>
      <c r="I93" s="26">
        <v>29</v>
      </c>
      <c r="J93" s="39" t="s">
        <v>109</v>
      </c>
      <c r="K93" s="38">
        <v>2</v>
      </c>
      <c r="L93" s="40" t="s">
        <v>133</v>
      </c>
    </row>
    <row r="94" spans="1:12" s="27" customFormat="1" ht="23.25" customHeight="1">
      <c r="A94" s="21"/>
      <c r="B94" s="51"/>
      <c r="C94" s="54"/>
      <c r="D94" s="31" t="s">
        <v>9</v>
      </c>
      <c r="E94" s="29" t="s">
        <v>16</v>
      </c>
      <c r="F94" s="39" t="s">
        <v>104</v>
      </c>
      <c r="G94" s="24"/>
      <c r="H94" s="30" t="s">
        <v>71</v>
      </c>
      <c r="I94" s="26">
        <v>43</v>
      </c>
      <c r="J94" s="39" t="s">
        <v>113</v>
      </c>
      <c r="K94" s="38">
        <v>2</v>
      </c>
      <c r="L94" s="40" t="s">
        <v>133</v>
      </c>
    </row>
    <row r="95" spans="1:12" s="27" customFormat="1" ht="23.25" customHeight="1">
      <c r="A95" s="21"/>
      <c r="B95" s="51"/>
      <c r="C95" s="54"/>
      <c r="D95" s="31" t="s">
        <v>9</v>
      </c>
      <c r="E95" s="29" t="s">
        <v>16</v>
      </c>
      <c r="F95" s="39" t="s">
        <v>104</v>
      </c>
      <c r="G95" s="24"/>
      <c r="H95" s="30" t="s">
        <v>124</v>
      </c>
      <c r="I95" s="26">
        <v>29</v>
      </c>
      <c r="J95" s="39" t="s">
        <v>115</v>
      </c>
      <c r="K95" s="38">
        <v>2</v>
      </c>
      <c r="L95" s="40" t="s">
        <v>133</v>
      </c>
    </row>
    <row r="96" spans="1:12" s="27" customFormat="1" ht="23.25" customHeight="1">
      <c r="A96" s="21"/>
      <c r="B96" s="51"/>
      <c r="C96" s="54"/>
      <c r="D96" s="31" t="s">
        <v>9</v>
      </c>
      <c r="E96" s="29" t="s">
        <v>16</v>
      </c>
      <c r="F96" s="48" t="s">
        <v>104</v>
      </c>
      <c r="G96" s="24"/>
      <c r="H96" s="30" t="s">
        <v>125</v>
      </c>
      <c r="I96" s="26">
        <v>35</v>
      </c>
      <c r="J96" s="48" t="s">
        <v>116</v>
      </c>
      <c r="K96" s="38">
        <v>2</v>
      </c>
      <c r="L96" s="40" t="s">
        <v>133</v>
      </c>
    </row>
    <row r="97" spans="1:12" s="27" customFormat="1" ht="35.25" customHeight="1">
      <c r="A97" s="21"/>
      <c r="B97" s="51"/>
      <c r="C97" s="54"/>
      <c r="D97" s="31" t="s">
        <v>9</v>
      </c>
      <c r="E97" s="29" t="s">
        <v>16</v>
      </c>
      <c r="F97" s="48" t="s">
        <v>104</v>
      </c>
      <c r="G97" s="24"/>
      <c r="H97" s="77" t="s">
        <v>162</v>
      </c>
      <c r="I97" s="26">
        <v>41</v>
      </c>
      <c r="J97" s="48" t="s">
        <v>119</v>
      </c>
      <c r="K97" s="38">
        <v>2</v>
      </c>
      <c r="L97" s="40" t="s">
        <v>133</v>
      </c>
    </row>
    <row r="98" spans="1:12" s="27" customFormat="1" ht="35.25" customHeight="1">
      <c r="A98" s="21"/>
      <c r="B98" s="51"/>
      <c r="C98" s="55"/>
      <c r="D98" s="31" t="s">
        <v>9</v>
      </c>
      <c r="E98" s="29" t="s">
        <v>16</v>
      </c>
      <c r="F98" s="39" t="s">
        <v>104</v>
      </c>
      <c r="G98" s="24"/>
      <c r="H98" s="77" t="s">
        <v>163</v>
      </c>
      <c r="I98" s="26">
        <v>43</v>
      </c>
      <c r="J98" s="39" t="s">
        <v>120</v>
      </c>
      <c r="K98" s="38">
        <v>2</v>
      </c>
      <c r="L98" s="40" t="s">
        <v>133</v>
      </c>
    </row>
    <row r="99" spans="1:12" s="27" customFormat="1" ht="46.5" customHeight="1">
      <c r="A99" s="21"/>
      <c r="B99" s="51"/>
      <c r="C99" s="56" t="s">
        <v>25</v>
      </c>
      <c r="D99" s="37" t="s">
        <v>19</v>
      </c>
      <c r="E99" s="32" t="s">
        <v>15</v>
      </c>
      <c r="F99" s="39" t="s">
        <v>104</v>
      </c>
      <c r="G99" s="24"/>
      <c r="H99" s="33" t="s">
        <v>62</v>
      </c>
      <c r="I99" s="26">
        <v>1</v>
      </c>
      <c r="J99" s="85" t="s">
        <v>109</v>
      </c>
      <c r="K99" s="88">
        <v>2</v>
      </c>
      <c r="L99" s="90" t="s">
        <v>133</v>
      </c>
    </row>
    <row r="100" spans="1:12" s="27" customFormat="1" ht="25.5" customHeight="1">
      <c r="A100" s="21"/>
      <c r="B100" s="51"/>
      <c r="C100" s="57"/>
      <c r="D100" s="37" t="s">
        <v>19</v>
      </c>
      <c r="E100" s="36">
        <v>2</v>
      </c>
      <c r="F100" s="39" t="s">
        <v>104</v>
      </c>
      <c r="G100" s="24"/>
      <c r="H100" s="25" t="s">
        <v>98</v>
      </c>
      <c r="I100" s="26">
        <f>1+1+12</f>
        <v>14</v>
      </c>
      <c r="J100" s="86"/>
      <c r="K100" s="93"/>
      <c r="L100" s="91"/>
    </row>
    <row r="101" spans="1:12" s="27" customFormat="1" ht="25.5" customHeight="1">
      <c r="A101" s="21"/>
      <c r="B101" s="51"/>
      <c r="C101" s="57"/>
      <c r="D101" s="31" t="s">
        <v>19</v>
      </c>
      <c r="E101" s="29" t="s">
        <v>15</v>
      </c>
      <c r="F101" s="39" t="s">
        <v>104</v>
      </c>
      <c r="G101" s="24"/>
      <c r="H101" s="30" t="s">
        <v>74</v>
      </c>
      <c r="I101" s="26">
        <v>12</v>
      </c>
      <c r="J101" s="87"/>
      <c r="K101" s="89"/>
      <c r="L101" s="92"/>
    </row>
    <row r="102" spans="1:12" s="27" customFormat="1" ht="27.75" customHeight="1">
      <c r="A102" s="21"/>
      <c r="B102" s="52"/>
      <c r="C102" s="58"/>
      <c r="D102" s="28" t="s">
        <v>19</v>
      </c>
      <c r="E102" s="29" t="s">
        <v>15</v>
      </c>
      <c r="F102" s="39" t="s">
        <v>104</v>
      </c>
      <c r="G102" s="24"/>
      <c r="H102" s="30" t="s">
        <v>69</v>
      </c>
      <c r="I102" s="26">
        <v>40</v>
      </c>
      <c r="J102" s="39" t="s">
        <v>110</v>
      </c>
      <c r="K102" s="38">
        <v>2</v>
      </c>
      <c r="L102" s="40" t="s">
        <v>133</v>
      </c>
    </row>
    <row r="103" spans="1:12" s="27" customFormat="1" ht="27" customHeight="1">
      <c r="A103" s="21"/>
      <c r="B103" s="50" t="s">
        <v>142</v>
      </c>
      <c r="C103" s="56" t="s">
        <v>25</v>
      </c>
      <c r="D103" s="28" t="s">
        <v>314</v>
      </c>
      <c r="E103" s="29"/>
      <c r="F103" s="39"/>
      <c r="G103" s="24"/>
      <c r="H103" s="30" t="s">
        <v>158</v>
      </c>
      <c r="I103" s="26">
        <v>6</v>
      </c>
      <c r="J103" s="39" t="s">
        <v>119</v>
      </c>
      <c r="K103" s="38">
        <v>2</v>
      </c>
      <c r="L103" s="63" t="s">
        <v>134</v>
      </c>
    </row>
    <row r="104" spans="1:12" s="27" customFormat="1" ht="27" customHeight="1">
      <c r="A104" s="21"/>
      <c r="B104" s="51"/>
      <c r="C104" s="57"/>
      <c r="D104" s="28" t="s">
        <v>315</v>
      </c>
      <c r="E104" s="29"/>
      <c r="F104" s="80"/>
      <c r="G104" s="24"/>
      <c r="H104" s="30" t="s">
        <v>158</v>
      </c>
      <c r="I104" s="26">
        <v>6</v>
      </c>
      <c r="J104" s="80" t="s">
        <v>120</v>
      </c>
      <c r="K104" s="38">
        <v>2</v>
      </c>
      <c r="L104" s="80" t="s">
        <v>134</v>
      </c>
    </row>
    <row r="105" spans="1:12" s="27" customFormat="1" ht="27" customHeight="1">
      <c r="A105" s="21"/>
      <c r="B105" s="51"/>
      <c r="C105" s="57"/>
      <c r="D105" s="28" t="s">
        <v>316</v>
      </c>
      <c r="E105" s="29"/>
      <c r="F105" s="80"/>
      <c r="G105" s="24"/>
      <c r="H105" s="30" t="s">
        <v>158</v>
      </c>
      <c r="I105" s="26">
        <v>21</v>
      </c>
      <c r="J105" s="80" t="s">
        <v>121</v>
      </c>
      <c r="K105" s="38">
        <v>2</v>
      </c>
      <c r="L105" s="80" t="s">
        <v>134</v>
      </c>
    </row>
    <row r="106" spans="1:12" s="27" customFormat="1" ht="27" customHeight="1">
      <c r="A106" s="21"/>
      <c r="B106" s="52"/>
      <c r="C106" s="58"/>
      <c r="D106" s="28" t="s">
        <v>317</v>
      </c>
      <c r="E106" s="29"/>
      <c r="F106" s="80"/>
      <c r="G106" s="24"/>
      <c r="H106" s="30" t="s">
        <v>158</v>
      </c>
      <c r="I106" s="26">
        <v>21</v>
      </c>
      <c r="J106" s="80" t="s">
        <v>136</v>
      </c>
      <c r="K106" s="38">
        <v>2</v>
      </c>
      <c r="L106" s="80" t="s">
        <v>134</v>
      </c>
    </row>
    <row r="107" spans="1:12" s="5" customFormat="1" ht="33" customHeight="1">
      <c r="A107" s="6"/>
      <c r="B107" s="50" t="s">
        <v>301</v>
      </c>
      <c r="C107" s="50" t="s">
        <v>29</v>
      </c>
      <c r="D107" s="28" t="s">
        <v>165</v>
      </c>
      <c r="E107" s="29"/>
      <c r="F107" s="67"/>
      <c r="G107" s="24"/>
      <c r="H107" s="30" t="s">
        <v>98</v>
      </c>
      <c r="I107" s="26">
        <v>1</v>
      </c>
      <c r="J107" s="85" t="s">
        <v>303</v>
      </c>
      <c r="K107" s="88">
        <v>2</v>
      </c>
      <c r="L107" s="85" t="s">
        <v>134</v>
      </c>
    </row>
    <row r="108" spans="1:12" s="5" customFormat="1" ht="33" customHeight="1">
      <c r="A108" s="6"/>
      <c r="B108" s="51"/>
      <c r="C108" s="51"/>
      <c r="D108" s="22" t="s">
        <v>184</v>
      </c>
      <c r="E108" s="23"/>
      <c r="F108" s="80"/>
      <c r="G108" s="24"/>
      <c r="H108" s="25" t="s">
        <v>98</v>
      </c>
      <c r="I108" s="26">
        <v>1</v>
      </c>
      <c r="J108" s="86"/>
      <c r="K108" s="93"/>
      <c r="L108" s="86"/>
    </row>
    <row r="109" spans="1:12" s="5" customFormat="1" ht="33" customHeight="1">
      <c r="A109" s="6"/>
      <c r="B109" s="51"/>
      <c r="C109" s="51"/>
      <c r="D109" s="28" t="s">
        <v>320</v>
      </c>
      <c r="E109" s="29"/>
      <c r="F109" s="80"/>
      <c r="G109" s="24"/>
      <c r="H109" s="30" t="s">
        <v>326</v>
      </c>
      <c r="I109" s="26">
        <v>13</v>
      </c>
      <c r="J109" s="86"/>
      <c r="K109" s="93"/>
      <c r="L109" s="86"/>
    </row>
    <row r="110" spans="1:12" s="5" customFormat="1" ht="33" customHeight="1">
      <c r="A110" s="6"/>
      <c r="B110" s="51"/>
      <c r="C110" s="51"/>
      <c r="D110" s="28" t="s">
        <v>324</v>
      </c>
      <c r="E110" s="29"/>
      <c r="F110" s="80"/>
      <c r="G110" s="24"/>
      <c r="H110" s="30" t="s">
        <v>327</v>
      </c>
      <c r="I110" s="26">
        <v>8</v>
      </c>
      <c r="J110" s="87"/>
      <c r="K110" s="89"/>
      <c r="L110" s="87"/>
    </row>
    <row r="111" spans="1:12" s="5" customFormat="1" ht="33" customHeight="1">
      <c r="A111" s="6"/>
      <c r="B111" s="51"/>
      <c r="C111" s="51"/>
      <c r="D111" s="28" t="s">
        <v>318</v>
      </c>
      <c r="E111" s="29"/>
      <c r="F111" s="67"/>
      <c r="G111" s="24"/>
      <c r="H111" s="30" t="s">
        <v>326</v>
      </c>
      <c r="I111" s="26">
        <v>22</v>
      </c>
      <c r="J111" s="85" t="s">
        <v>304</v>
      </c>
      <c r="K111" s="88">
        <v>2</v>
      </c>
      <c r="L111" s="85" t="s">
        <v>134</v>
      </c>
    </row>
    <row r="112" spans="1:12" s="5" customFormat="1" ht="33" customHeight="1">
      <c r="A112" s="6"/>
      <c r="B112" s="51"/>
      <c r="C112" s="51"/>
      <c r="D112" s="22" t="s">
        <v>185</v>
      </c>
      <c r="E112" s="23"/>
      <c r="F112" s="80"/>
      <c r="G112" s="24"/>
      <c r="H112" s="25" t="s">
        <v>98</v>
      </c>
      <c r="I112" s="26">
        <v>0</v>
      </c>
      <c r="J112" s="86"/>
      <c r="K112" s="93"/>
      <c r="L112" s="86"/>
    </row>
    <row r="113" spans="1:12" s="5" customFormat="1" ht="33" customHeight="1">
      <c r="A113" s="6"/>
      <c r="B113" s="51"/>
      <c r="C113" s="51"/>
      <c r="D113" s="28" t="s">
        <v>322</v>
      </c>
      <c r="E113" s="29"/>
      <c r="F113" s="80"/>
      <c r="G113" s="24"/>
      <c r="H113" s="30" t="s">
        <v>327</v>
      </c>
      <c r="I113" s="26">
        <v>11</v>
      </c>
      <c r="J113" s="87"/>
      <c r="K113" s="89"/>
      <c r="L113" s="87"/>
    </row>
    <row r="114" spans="1:12" s="5" customFormat="1" ht="33" customHeight="1">
      <c r="A114" s="6"/>
      <c r="B114" s="51"/>
      <c r="C114" s="51"/>
      <c r="D114" s="28" t="s">
        <v>319</v>
      </c>
      <c r="E114" s="29"/>
      <c r="F114" s="80"/>
      <c r="G114" s="24"/>
      <c r="H114" s="30" t="s">
        <v>326</v>
      </c>
      <c r="I114" s="26">
        <v>22</v>
      </c>
      <c r="J114" s="85" t="s">
        <v>305</v>
      </c>
      <c r="K114" s="88">
        <v>2</v>
      </c>
      <c r="L114" s="85" t="s">
        <v>134</v>
      </c>
    </row>
    <row r="115" spans="1:12" s="5" customFormat="1" ht="33" customHeight="1">
      <c r="A115" s="6"/>
      <c r="B115" s="51"/>
      <c r="C115" s="51"/>
      <c r="D115" s="28" t="s">
        <v>323</v>
      </c>
      <c r="E115" s="29"/>
      <c r="F115" s="80"/>
      <c r="G115" s="24"/>
      <c r="H115" s="30" t="s">
        <v>327</v>
      </c>
      <c r="I115" s="26">
        <v>11</v>
      </c>
      <c r="J115" s="87"/>
      <c r="K115" s="89"/>
      <c r="L115" s="87"/>
    </row>
    <row r="116" spans="2:12" ht="33" customHeight="1">
      <c r="B116" s="51"/>
      <c r="C116" s="51"/>
      <c r="D116" s="28" t="s">
        <v>321</v>
      </c>
      <c r="E116" s="29"/>
      <c r="F116" s="67"/>
      <c r="G116" s="24"/>
      <c r="H116" s="30" t="s">
        <v>326</v>
      </c>
      <c r="I116" s="26">
        <v>13</v>
      </c>
      <c r="J116" s="85" t="s">
        <v>306</v>
      </c>
      <c r="K116" s="88">
        <v>2</v>
      </c>
      <c r="L116" s="85" t="s">
        <v>134</v>
      </c>
    </row>
    <row r="117" spans="2:12" ht="33" customHeight="1">
      <c r="B117" s="51"/>
      <c r="C117" s="51"/>
      <c r="D117" s="28" t="s">
        <v>325</v>
      </c>
      <c r="E117" s="29"/>
      <c r="F117" s="67"/>
      <c r="G117" s="24"/>
      <c r="H117" s="30" t="s">
        <v>327</v>
      </c>
      <c r="I117" s="26">
        <v>8</v>
      </c>
      <c r="J117" s="86"/>
      <c r="K117" s="93"/>
      <c r="L117" s="86"/>
    </row>
    <row r="118" spans="2:12" ht="33" customHeight="1">
      <c r="B118" s="52"/>
      <c r="C118" s="52"/>
      <c r="D118" s="22" t="s">
        <v>186</v>
      </c>
      <c r="E118" s="23"/>
      <c r="F118" s="67"/>
      <c r="G118" s="24"/>
      <c r="H118" s="25" t="s">
        <v>98</v>
      </c>
      <c r="I118" s="26">
        <v>0</v>
      </c>
      <c r="J118" s="87"/>
      <c r="K118" s="89"/>
      <c r="L118" s="87"/>
    </row>
    <row r="119" spans="2:12" ht="39.75" customHeight="1">
      <c r="B119" s="50" t="s">
        <v>301</v>
      </c>
      <c r="C119" s="50" t="s">
        <v>29</v>
      </c>
      <c r="D119" s="31" t="s">
        <v>187</v>
      </c>
      <c r="E119" s="29" t="s">
        <v>15</v>
      </c>
      <c r="F119" s="67" t="s">
        <v>104</v>
      </c>
      <c r="G119" s="24"/>
      <c r="H119" s="30" t="s">
        <v>309</v>
      </c>
      <c r="I119" s="26">
        <v>18</v>
      </c>
      <c r="J119" s="67" t="s">
        <v>141</v>
      </c>
      <c r="K119" s="38">
        <v>2</v>
      </c>
      <c r="L119" s="47" t="s">
        <v>134</v>
      </c>
    </row>
    <row r="120" spans="2:12" ht="36" customHeight="1">
      <c r="B120" s="51"/>
      <c r="C120" s="51"/>
      <c r="D120" s="28" t="s">
        <v>166</v>
      </c>
      <c r="E120" s="29" t="s">
        <v>16</v>
      </c>
      <c r="F120" s="67" t="s">
        <v>104</v>
      </c>
      <c r="G120" s="24"/>
      <c r="H120" s="30" t="s">
        <v>179</v>
      </c>
      <c r="I120" s="26">
        <v>24</v>
      </c>
      <c r="J120" s="67" t="s">
        <v>109</v>
      </c>
      <c r="K120" s="38">
        <v>2</v>
      </c>
      <c r="L120" s="40" t="s">
        <v>166</v>
      </c>
    </row>
    <row r="121" spans="1:12" s="12" customFormat="1" ht="28.5" customHeight="1">
      <c r="A121" s="13"/>
      <c r="B121" s="51"/>
      <c r="C121" s="51"/>
      <c r="D121" s="31" t="s">
        <v>166</v>
      </c>
      <c r="E121" s="36">
        <v>3</v>
      </c>
      <c r="F121" s="67" t="s">
        <v>104</v>
      </c>
      <c r="G121" s="24"/>
      <c r="H121" s="68" t="s">
        <v>167</v>
      </c>
      <c r="I121" s="26">
        <v>1</v>
      </c>
      <c r="J121" s="97" t="s">
        <v>110</v>
      </c>
      <c r="K121" s="98">
        <v>2</v>
      </c>
      <c r="L121" s="90" t="s">
        <v>166</v>
      </c>
    </row>
    <row r="122" spans="1:12" s="12" customFormat="1" ht="54" customHeight="1">
      <c r="A122" s="13"/>
      <c r="B122" s="51"/>
      <c r="C122" s="51"/>
      <c r="D122" s="31" t="s">
        <v>166</v>
      </c>
      <c r="E122" s="35">
        <v>3</v>
      </c>
      <c r="F122" s="67" t="s">
        <v>104</v>
      </c>
      <c r="G122" s="24"/>
      <c r="H122" s="33" t="s">
        <v>168</v>
      </c>
      <c r="I122" s="26">
        <v>8</v>
      </c>
      <c r="J122" s="97"/>
      <c r="K122" s="98"/>
      <c r="L122" s="91"/>
    </row>
    <row r="123" spans="1:12" s="12" customFormat="1" ht="28.5" customHeight="1">
      <c r="A123" s="13"/>
      <c r="B123" s="51"/>
      <c r="C123" s="51"/>
      <c r="D123" s="31" t="s">
        <v>166</v>
      </c>
      <c r="E123" s="23">
        <v>3</v>
      </c>
      <c r="F123" s="67" t="s">
        <v>104</v>
      </c>
      <c r="G123" s="24"/>
      <c r="H123" s="25" t="s">
        <v>98</v>
      </c>
      <c r="I123" s="26">
        <f>4+22+5</f>
        <v>31</v>
      </c>
      <c r="J123" s="97"/>
      <c r="K123" s="98"/>
      <c r="L123" s="92"/>
    </row>
    <row r="124" spans="1:12" s="12" customFormat="1" ht="28.5" customHeight="1">
      <c r="A124" s="13"/>
      <c r="B124" s="51"/>
      <c r="C124" s="51"/>
      <c r="D124" s="31" t="s">
        <v>166</v>
      </c>
      <c r="E124" s="29" t="s">
        <v>16</v>
      </c>
      <c r="F124" s="67" t="s">
        <v>104</v>
      </c>
      <c r="G124" s="24"/>
      <c r="H124" s="30" t="s">
        <v>169</v>
      </c>
      <c r="I124" s="26">
        <v>32</v>
      </c>
      <c r="J124" s="67" t="s">
        <v>111</v>
      </c>
      <c r="K124" s="38">
        <v>2</v>
      </c>
      <c r="L124" s="40" t="s">
        <v>166</v>
      </c>
    </row>
    <row r="125" spans="1:12" s="12" customFormat="1" ht="28.5" customHeight="1">
      <c r="A125" s="13"/>
      <c r="B125" s="51"/>
      <c r="C125" s="51"/>
      <c r="D125" s="31" t="s">
        <v>166</v>
      </c>
      <c r="E125" s="29" t="s">
        <v>16</v>
      </c>
      <c r="F125" s="67" t="s">
        <v>104</v>
      </c>
      <c r="G125" s="24"/>
      <c r="H125" s="30" t="s">
        <v>170</v>
      </c>
      <c r="I125" s="26">
        <v>35</v>
      </c>
      <c r="J125" s="67" t="s">
        <v>112</v>
      </c>
      <c r="K125" s="38">
        <v>2</v>
      </c>
      <c r="L125" s="40" t="s">
        <v>166</v>
      </c>
    </row>
    <row r="126" spans="1:12" s="12" customFormat="1" ht="28.5" customHeight="1">
      <c r="A126" s="13"/>
      <c r="B126" s="51"/>
      <c r="C126" s="51"/>
      <c r="D126" s="31" t="s">
        <v>166</v>
      </c>
      <c r="E126" s="29" t="s">
        <v>16</v>
      </c>
      <c r="F126" s="67" t="s">
        <v>104</v>
      </c>
      <c r="G126" s="24"/>
      <c r="H126" s="30" t="s">
        <v>171</v>
      </c>
      <c r="I126" s="26">
        <v>32</v>
      </c>
      <c r="J126" s="67" t="s">
        <v>113</v>
      </c>
      <c r="K126" s="38">
        <v>2</v>
      </c>
      <c r="L126" s="40" t="s">
        <v>166</v>
      </c>
    </row>
    <row r="127" spans="1:12" s="12" customFormat="1" ht="28.5" customHeight="1">
      <c r="A127" s="13"/>
      <c r="B127" s="51"/>
      <c r="C127" s="51"/>
      <c r="D127" s="31" t="s">
        <v>166</v>
      </c>
      <c r="E127" s="29" t="s">
        <v>16</v>
      </c>
      <c r="F127" s="67" t="s">
        <v>104</v>
      </c>
      <c r="G127" s="24"/>
      <c r="H127" s="30" t="s">
        <v>172</v>
      </c>
      <c r="I127" s="26">
        <v>35</v>
      </c>
      <c r="J127" s="67" t="s">
        <v>115</v>
      </c>
      <c r="K127" s="38">
        <v>2</v>
      </c>
      <c r="L127" s="40" t="s">
        <v>166</v>
      </c>
    </row>
    <row r="128" spans="1:12" s="12" customFormat="1" ht="28.5" customHeight="1">
      <c r="A128" s="13"/>
      <c r="B128" s="51"/>
      <c r="C128" s="51"/>
      <c r="D128" s="31" t="s">
        <v>166</v>
      </c>
      <c r="E128" s="29" t="s">
        <v>16</v>
      </c>
      <c r="F128" s="67" t="s">
        <v>104</v>
      </c>
      <c r="G128" s="24"/>
      <c r="H128" s="30" t="s">
        <v>173</v>
      </c>
      <c r="I128" s="26">
        <v>45</v>
      </c>
      <c r="J128" s="67" t="s">
        <v>116</v>
      </c>
      <c r="K128" s="38">
        <v>2</v>
      </c>
      <c r="L128" s="40" t="s">
        <v>166</v>
      </c>
    </row>
    <row r="129" spans="1:12" s="12" customFormat="1" ht="28.5" customHeight="1">
      <c r="A129" s="13"/>
      <c r="B129" s="51"/>
      <c r="C129" s="51"/>
      <c r="D129" s="31" t="s">
        <v>166</v>
      </c>
      <c r="E129" s="29" t="s">
        <v>16</v>
      </c>
      <c r="F129" s="67" t="s">
        <v>104</v>
      </c>
      <c r="G129" s="24"/>
      <c r="H129" s="30" t="s">
        <v>174</v>
      </c>
      <c r="I129" s="26">
        <v>40</v>
      </c>
      <c r="J129" s="67" t="s">
        <v>117</v>
      </c>
      <c r="K129" s="38">
        <v>2</v>
      </c>
      <c r="L129" s="40" t="s">
        <v>166</v>
      </c>
    </row>
    <row r="130" spans="1:12" s="12" customFormat="1" ht="28.5" customHeight="1">
      <c r="A130" s="13"/>
      <c r="B130" s="51"/>
      <c r="C130" s="51"/>
      <c r="D130" s="31" t="s">
        <v>166</v>
      </c>
      <c r="E130" s="29" t="s">
        <v>16</v>
      </c>
      <c r="F130" s="67" t="s">
        <v>104</v>
      </c>
      <c r="G130" s="24"/>
      <c r="H130" s="30" t="s">
        <v>175</v>
      </c>
      <c r="I130" s="26">
        <v>40</v>
      </c>
      <c r="J130" s="67" t="s">
        <v>119</v>
      </c>
      <c r="K130" s="38">
        <v>2</v>
      </c>
      <c r="L130" s="40" t="s">
        <v>166</v>
      </c>
    </row>
    <row r="131" spans="2:12" ht="28.5" customHeight="1">
      <c r="B131" s="51"/>
      <c r="C131" s="51"/>
      <c r="D131" s="31" t="s">
        <v>166</v>
      </c>
      <c r="E131" s="29" t="s">
        <v>16</v>
      </c>
      <c r="F131" s="67" t="s">
        <v>104</v>
      </c>
      <c r="G131" s="24"/>
      <c r="H131" s="30" t="s">
        <v>176</v>
      </c>
      <c r="I131" s="26">
        <v>40</v>
      </c>
      <c r="J131" s="67" t="s">
        <v>120</v>
      </c>
      <c r="K131" s="38">
        <v>2</v>
      </c>
      <c r="L131" s="40" t="s">
        <v>166</v>
      </c>
    </row>
    <row r="132" spans="2:12" ht="28.5" customHeight="1">
      <c r="B132" s="51"/>
      <c r="C132" s="51"/>
      <c r="D132" s="31" t="s">
        <v>166</v>
      </c>
      <c r="E132" s="29" t="s">
        <v>16</v>
      </c>
      <c r="F132" s="67" t="s">
        <v>104</v>
      </c>
      <c r="G132" s="24"/>
      <c r="H132" s="30" t="s">
        <v>177</v>
      </c>
      <c r="I132" s="26">
        <v>26</v>
      </c>
      <c r="J132" s="67" t="s">
        <v>121</v>
      </c>
      <c r="K132" s="38">
        <v>2</v>
      </c>
      <c r="L132" s="40" t="s">
        <v>166</v>
      </c>
    </row>
    <row r="133" spans="2:12" ht="28.5" customHeight="1">
      <c r="B133" s="51"/>
      <c r="C133" s="51"/>
      <c r="D133" s="31" t="s">
        <v>166</v>
      </c>
      <c r="E133" s="29" t="s">
        <v>16</v>
      </c>
      <c r="F133" s="67" t="s">
        <v>104</v>
      </c>
      <c r="G133" s="24"/>
      <c r="H133" s="30" t="s">
        <v>178</v>
      </c>
      <c r="I133" s="26">
        <v>38</v>
      </c>
      <c r="J133" s="67" t="s">
        <v>136</v>
      </c>
      <c r="K133" s="38">
        <v>2</v>
      </c>
      <c r="L133" s="40" t="s">
        <v>166</v>
      </c>
    </row>
    <row r="134" spans="2:12" ht="33" customHeight="1">
      <c r="B134" s="52"/>
      <c r="C134" s="52"/>
      <c r="D134" s="28" t="s">
        <v>166</v>
      </c>
      <c r="E134" s="29" t="s">
        <v>16</v>
      </c>
      <c r="F134" s="67" t="s">
        <v>104</v>
      </c>
      <c r="G134" s="24"/>
      <c r="H134" s="77" t="s">
        <v>180</v>
      </c>
      <c r="I134" s="26">
        <v>40</v>
      </c>
      <c r="J134" s="67" t="s">
        <v>137</v>
      </c>
      <c r="K134" s="38">
        <v>2</v>
      </c>
      <c r="L134" s="40" t="s">
        <v>166</v>
      </c>
    </row>
    <row r="135" spans="2:12" ht="31.5" customHeight="1">
      <c r="B135" s="50" t="s">
        <v>301</v>
      </c>
      <c r="C135" s="50" t="s">
        <v>29</v>
      </c>
      <c r="D135" s="28" t="s">
        <v>166</v>
      </c>
      <c r="E135" s="29" t="s">
        <v>16</v>
      </c>
      <c r="F135" s="67" t="s">
        <v>104</v>
      </c>
      <c r="G135" s="24"/>
      <c r="H135" s="77" t="s">
        <v>181</v>
      </c>
      <c r="I135" s="26">
        <v>38</v>
      </c>
      <c r="J135" s="67" t="s">
        <v>138</v>
      </c>
      <c r="K135" s="38">
        <v>2</v>
      </c>
      <c r="L135" s="40" t="s">
        <v>166</v>
      </c>
    </row>
    <row r="136" spans="2:12" ht="28.5" customHeight="1">
      <c r="B136" s="51"/>
      <c r="C136" s="51"/>
      <c r="D136" s="28" t="s">
        <v>166</v>
      </c>
      <c r="E136" s="29" t="s">
        <v>16</v>
      </c>
      <c r="F136" s="67" t="s">
        <v>104</v>
      </c>
      <c r="G136" s="24"/>
      <c r="H136" s="77" t="s">
        <v>182</v>
      </c>
      <c r="I136" s="26">
        <v>40</v>
      </c>
      <c r="J136" s="67" t="s">
        <v>139</v>
      </c>
      <c r="K136" s="38">
        <v>2</v>
      </c>
      <c r="L136" s="40" t="s">
        <v>166</v>
      </c>
    </row>
    <row r="137" spans="2:12" ht="33.75" customHeight="1">
      <c r="B137" s="51"/>
      <c r="C137" s="52"/>
      <c r="D137" s="28" t="s">
        <v>166</v>
      </c>
      <c r="E137" s="29" t="s">
        <v>16</v>
      </c>
      <c r="F137" s="67" t="s">
        <v>104</v>
      </c>
      <c r="G137" s="24"/>
      <c r="H137" s="77" t="s">
        <v>183</v>
      </c>
      <c r="I137" s="26">
        <v>38</v>
      </c>
      <c r="J137" s="67" t="s">
        <v>140</v>
      </c>
      <c r="K137" s="38">
        <v>2</v>
      </c>
      <c r="L137" s="40" t="s">
        <v>166</v>
      </c>
    </row>
    <row r="138" spans="2:12" ht="69" customHeight="1">
      <c r="B138" s="51"/>
      <c r="C138" s="102" t="s">
        <v>28</v>
      </c>
      <c r="D138" s="101" t="s">
        <v>189</v>
      </c>
      <c r="E138" s="29" t="s">
        <v>16</v>
      </c>
      <c r="F138" s="67" t="s">
        <v>104</v>
      </c>
      <c r="G138" s="24"/>
      <c r="H138" s="30" t="s">
        <v>310</v>
      </c>
      <c r="I138" s="26">
        <v>0</v>
      </c>
      <c r="J138" s="97" t="s">
        <v>110</v>
      </c>
      <c r="K138" s="88">
        <v>2</v>
      </c>
      <c r="L138" s="90" t="s">
        <v>294</v>
      </c>
    </row>
    <row r="139" spans="2:12" ht="28.5" customHeight="1">
      <c r="B139" s="51"/>
      <c r="C139" s="51"/>
      <c r="D139" s="31" t="s">
        <v>190</v>
      </c>
      <c r="E139" s="23">
        <v>3</v>
      </c>
      <c r="F139" s="67" t="s">
        <v>104</v>
      </c>
      <c r="G139" s="24"/>
      <c r="H139" s="25" t="s">
        <v>98</v>
      </c>
      <c r="I139" s="26">
        <f>7+3</f>
        <v>10</v>
      </c>
      <c r="J139" s="97"/>
      <c r="K139" s="93"/>
      <c r="L139" s="91"/>
    </row>
    <row r="140" spans="2:12" ht="28.5" customHeight="1">
      <c r="B140" s="51"/>
      <c r="C140" s="51"/>
      <c r="D140" s="31" t="s">
        <v>190</v>
      </c>
      <c r="E140" s="29" t="s">
        <v>16</v>
      </c>
      <c r="F140" s="67" t="s">
        <v>104</v>
      </c>
      <c r="G140" s="24"/>
      <c r="H140" s="30" t="s">
        <v>191</v>
      </c>
      <c r="I140" s="26">
        <v>7</v>
      </c>
      <c r="J140" s="97"/>
      <c r="K140" s="93"/>
      <c r="L140" s="91"/>
    </row>
    <row r="141" spans="2:12" ht="26.25" customHeight="1">
      <c r="B141" s="51"/>
      <c r="C141" s="51"/>
      <c r="D141" s="28" t="s">
        <v>190</v>
      </c>
      <c r="E141" s="29" t="s">
        <v>16</v>
      </c>
      <c r="F141" s="67" t="s">
        <v>104</v>
      </c>
      <c r="G141" s="24"/>
      <c r="H141" s="30" t="s">
        <v>192</v>
      </c>
      <c r="I141" s="26">
        <v>17</v>
      </c>
      <c r="J141" s="97"/>
      <c r="K141" s="89"/>
      <c r="L141" s="92"/>
    </row>
    <row r="142" spans="2:12" ht="26.25" customHeight="1">
      <c r="B142" s="51"/>
      <c r="C142" s="51"/>
      <c r="D142" s="37" t="s">
        <v>193</v>
      </c>
      <c r="E142" s="36">
        <v>2</v>
      </c>
      <c r="F142" s="67" t="s">
        <v>104</v>
      </c>
      <c r="G142" s="24"/>
      <c r="H142" s="25" t="s">
        <v>98</v>
      </c>
      <c r="I142" s="26">
        <v>0</v>
      </c>
      <c r="J142" s="97" t="s">
        <v>109</v>
      </c>
      <c r="K142" s="88">
        <v>1</v>
      </c>
      <c r="L142" s="90" t="s">
        <v>294</v>
      </c>
    </row>
    <row r="143" spans="2:12" ht="26.25" customHeight="1">
      <c r="B143" s="51"/>
      <c r="C143" s="51"/>
      <c r="D143" s="28" t="s">
        <v>194</v>
      </c>
      <c r="E143" s="29" t="s">
        <v>15</v>
      </c>
      <c r="F143" s="67" t="s">
        <v>104</v>
      </c>
      <c r="G143" s="24"/>
      <c r="H143" s="30" t="s">
        <v>195</v>
      </c>
      <c r="I143" s="26">
        <v>1</v>
      </c>
      <c r="J143" s="97"/>
      <c r="K143" s="93"/>
      <c r="L143" s="91"/>
    </row>
    <row r="144" spans="2:12" ht="26.25" customHeight="1">
      <c r="B144" s="51"/>
      <c r="C144" s="51"/>
      <c r="D144" s="28" t="s">
        <v>194</v>
      </c>
      <c r="E144" s="29" t="s">
        <v>15</v>
      </c>
      <c r="F144" s="67" t="s">
        <v>104</v>
      </c>
      <c r="G144" s="24"/>
      <c r="H144" s="30" t="s">
        <v>197</v>
      </c>
      <c r="I144" s="26">
        <v>23</v>
      </c>
      <c r="J144" s="97"/>
      <c r="K144" s="89"/>
      <c r="L144" s="92"/>
    </row>
    <row r="145" spans="2:12" ht="28.5" customHeight="1">
      <c r="B145" s="51"/>
      <c r="C145" s="51"/>
      <c r="D145" s="28" t="s">
        <v>198</v>
      </c>
      <c r="E145" s="29" t="s">
        <v>15</v>
      </c>
      <c r="F145" s="67" t="s">
        <v>104</v>
      </c>
      <c r="G145" s="24"/>
      <c r="H145" s="30" t="s">
        <v>188</v>
      </c>
      <c r="I145" s="26">
        <v>9</v>
      </c>
      <c r="J145" s="97"/>
      <c r="K145" s="82">
        <v>1</v>
      </c>
      <c r="L145" s="83" t="s">
        <v>134</v>
      </c>
    </row>
    <row r="146" spans="2:12" ht="22.5" customHeight="1">
      <c r="B146" s="51"/>
      <c r="C146" s="51"/>
      <c r="D146" s="28" t="s">
        <v>194</v>
      </c>
      <c r="E146" s="29" t="s">
        <v>15</v>
      </c>
      <c r="F146" s="67" t="s">
        <v>104</v>
      </c>
      <c r="G146" s="24"/>
      <c r="H146" s="30" t="s">
        <v>196</v>
      </c>
      <c r="I146" s="26">
        <v>31</v>
      </c>
      <c r="J146" s="67" t="s">
        <v>111</v>
      </c>
      <c r="K146" s="38">
        <v>2</v>
      </c>
      <c r="L146" s="40" t="s">
        <v>294</v>
      </c>
    </row>
    <row r="147" spans="2:12" ht="26.25" customHeight="1">
      <c r="B147" s="51"/>
      <c r="C147" s="50" t="s">
        <v>23</v>
      </c>
      <c r="D147" s="31" t="s">
        <v>199</v>
      </c>
      <c r="E147" s="29" t="s">
        <v>15</v>
      </c>
      <c r="F147" s="67" t="s">
        <v>104</v>
      </c>
      <c r="G147" s="24"/>
      <c r="H147" s="30" t="s">
        <v>200</v>
      </c>
      <c r="I147" s="26">
        <v>5</v>
      </c>
      <c r="J147" s="97" t="s">
        <v>110</v>
      </c>
      <c r="K147" s="88">
        <v>2</v>
      </c>
      <c r="L147" s="90" t="s">
        <v>295</v>
      </c>
    </row>
    <row r="148" spans="2:12" ht="26.25" customHeight="1">
      <c r="B148" s="51"/>
      <c r="C148" s="51"/>
      <c r="D148" s="28" t="s">
        <v>199</v>
      </c>
      <c r="E148" s="29" t="s">
        <v>15</v>
      </c>
      <c r="F148" s="67" t="s">
        <v>104</v>
      </c>
      <c r="G148" s="24"/>
      <c r="H148" s="30" t="s">
        <v>201</v>
      </c>
      <c r="I148" s="26">
        <v>0</v>
      </c>
      <c r="J148" s="97"/>
      <c r="K148" s="93"/>
      <c r="L148" s="91"/>
    </row>
    <row r="149" spans="2:12" ht="26.25" customHeight="1">
      <c r="B149" s="51"/>
      <c r="C149" s="51"/>
      <c r="D149" s="28" t="s">
        <v>199</v>
      </c>
      <c r="E149" s="29" t="s">
        <v>15</v>
      </c>
      <c r="F149" s="67" t="s">
        <v>104</v>
      </c>
      <c r="G149" s="24"/>
      <c r="H149" s="30" t="s">
        <v>202</v>
      </c>
      <c r="I149" s="26">
        <v>40</v>
      </c>
      <c r="J149" s="97"/>
      <c r="K149" s="89"/>
      <c r="L149" s="92"/>
    </row>
    <row r="150" spans="2:12" ht="26.25" customHeight="1">
      <c r="B150" s="51"/>
      <c r="C150" s="51"/>
      <c r="D150" s="28" t="s">
        <v>199</v>
      </c>
      <c r="E150" s="29" t="s">
        <v>15</v>
      </c>
      <c r="F150" s="67" t="s">
        <v>104</v>
      </c>
      <c r="G150" s="24"/>
      <c r="H150" s="30" t="s">
        <v>146</v>
      </c>
      <c r="I150" s="26">
        <v>35</v>
      </c>
      <c r="J150" s="97" t="s">
        <v>111</v>
      </c>
      <c r="K150" s="88">
        <v>2</v>
      </c>
      <c r="L150" s="90" t="s">
        <v>295</v>
      </c>
    </row>
    <row r="151" spans="2:12" ht="26.25" customHeight="1">
      <c r="B151" s="52"/>
      <c r="C151" s="52"/>
      <c r="D151" s="31" t="s">
        <v>199</v>
      </c>
      <c r="E151" s="29" t="s">
        <v>15</v>
      </c>
      <c r="F151" s="67" t="s">
        <v>104</v>
      </c>
      <c r="G151" s="24"/>
      <c r="H151" s="30" t="s">
        <v>98</v>
      </c>
      <c r="I151" s="26">
        <f>4+1</f>
        <v>5</v>
      </c>
      <c r="J151" s="97"/>
      <c r="K151" s="89"/>
      <c r="L151" s="92"/>
    </row>
    <row r="152" spans="2:12" ht="22.5" customHeight="1">
      <c r="B152" s="50" t="s">
        <v>301</v>
      </c>
      <c r="C152" s="50" t="s">
        <v>23</v>
      </c>
      <c r="D152" s="22" t="s">
        <v>203</v>
      </c>
      <c r="E152" s="23">
        <v>2</v>
      </c>
      <c r="F152" s="67" t="s">
        <v>104</v>
      </c>
      <c r="G152" s="24"/>
      <c r="H152" s="68" t="s">
        <v>167</v>
      </c>
      <c r="I152" s="26">
        <v>1</v>
      </c>
      <c r="J152" s="97" t="s">
        <v>113</v>
      </c>
      <c r="K152" s="88">
        <v>2</v>
      </c>
      <c r="L152" s="85" t="s">
        <v>296</v>
      </c>
    </row>
    <row r="153" spans="2:12" ht="22.5" customHeight="1">
      <c r="B153" s="51"/>
      <c r="C153" s="51"/>
      <c r="D153" s="28" t="s">
        <v>204</v>
      </c>
      <c r="E153" s="29" t="s">
        <v>15</v>
      </c>
      <c r="F153" s="67" t="s">
        <v>104</v>
      </c>
      <c r="G153" s="24"/>
      <c r="H153" s="30" t="s">
        <v>205</v>
      </c>
      <c r="I153" s="26">
        <v>33</v>
      </c>
      <c r="J153" s="97"/>
      <c r="K153" s="93"/>
      <c r="L153" s="86"/>
    </row>
    <row r="154" spans="2:12" ht="22.5" customHeight="1">
      <c r="B154" s="51"/>
      <c r="C154" s="51"/>
      <c r="D154" s="28" t="s">
        <v>204</v>
      </c>
      <c r="E154" s="29" t="s">
        <v>15</v>
      </c>
      <c r="F154" s="67" t="s">
        <v>104</v>
      </c>
      <c r="G154" s="24"/>
      <c r="H154" s="30" t="s">
        <v>206</v>
      </c>
      <c r="I154" s="26">
        <v>0</v>
      </c>
      <c r="J154" s="97"/>
      <c r="K154" s="93"/>
      <c r="L154" s="86"/>
    </row>
    <row r="155" spans="2:12" ht="22.5" customHeight="1">
      <c r="B155" s="51"/>
      <c r="C155" s="51"/>
      <c r="D155" s="28" t="s">
        <v>204</v>
      </c>
      <c r="E155" s="29" t="s">
        <v>15</v>
      </c>
      <c r="F155" s="67" t="s">
        <v>104</v>
      </c>
      <c r="G155" s="24"/>
      <c r="H155" s="30" t="s">
        <v>98</v>
      </c>
      <c r="I155" s="26">
        <v>4</v>
      </c>
      <c r="J155" s="97"/>
      <c r="K155" s="89"/>
      <c r="L155" s="87"/>
    </row>
    <row r="156" spans="2:12" ht="28.5" customHeight="1">
      <c r="B156" s="51"/>
      <c r="C156" s="50" t="s">
        <v>24</v>
      </c>
      <c r="D156" s="31" t="s">
        <v>207</v>
      </c>
      <c r="E156" s="29" t="s">
        <v>15</v>
      </c>
      <c r="F156" s="67" t="s">
        <v>104</v>
      </c>
      <c r="G156" s="24"/>
      <c r="H156" s="30" t="s">
        <v>208</v>
      </c>
      <c r="I156" s="26">
        <v>34</v>
      </c>
      <c r="J156" s="67" t="s">
        <v>112</v>
      </c>
      <c r="K156" s="38">
        <v>2</v>
      </c>
      <c r="L156" s="40" t="s">
        <v>295</v>
      </c>
    </row>
    <row r="157" spans="2:12" ht="28.5" customHeight="1">
      <c r="B157" s="51"/>
      <c r="C157" s="51"/>
      <c r="D157" s="31" t="s">
        <v>207</v>
      </c>
      <c r="E157" s="29" t="s">
        <v>15</v>
      </c>
      <c r="F157" s="67" t="s">
        <v>104</v>
      </c>
      <c r="G157" s="24"/>
      <c r="H157" s="30" t="s">
        <v>76</v>
      </c>
      <c r="I157" s="26">
        <v>44</v>
      </c>
      <c r="J157" s="67" t="s">
        <v>111</v>
      </c>
      <c r="K157" s="38">
        <v>2</v>
      </c>
      <c r="L157" s="40" t="s">
        <v>295</v>
      </c>
    </row>
    <row r="158" spans="2:12" ht="28.5" customHeight="1">
      <c r="B158" s="51"/>
      <c r="C158" s="51"/>
      <c r="D158" s="28" t="s">
        <v>207</v>
      </c>
      <c r="E158" s="29" t="s">
        <v>15</v>
      </c>
      <c r="F158" s="67" t="s">
        <v>104</v>
      </c>
      <c r="G158" s="24"/>
      <c r="H158" s="30" t="s">
        <v>192</v>
      </c>
      <c r="I158" s="26">
        <v>1</v>
      </c>
      <c r="J158" s="97" t="s">
        <v>110</v>
      </c>
      <c r="K158" s="88">
        <v>2</v>
      </c>
      <c r="L158" s="90" t="s">
        <v>295</v>
      </c>
    </row>
    <row r="159" spans="2:12" ht="28.5" customHeight="1">
      <c r="B159" s="51"/>
      <c r="C159" s="51"/>
      <c r="D159" s="31" t="s">
        <v>207</v>
      </c>
      <c r="E159" s="29" t="s">
        <v>15</v>
      </c>
      <c r="F159" s="67" t="s">
        <v>104</v>
      </c>
      <c r="G159" s="24"/>
      <c r="H159" s="30" t="s">
        <v>209</v>
      </c>
      <c r="I159" s="26">
        <v>27</v>
      </c>
      <c r="J159" s="97"/>
      <c r="K159" s="93"/>
      <c r="L159" s="91"/>
    </row>
    <row r="160" spans="2:12" ht="28.5" customHeight="1">
      <c r="B160" s="51"/>
      <c r="C160" s="51"/>
      <c r="D160" s="28" t="s">
        <v>207</v>
      </c>
      <c r="E160" s="29" t="s">
        <v>15</v>
      </c>
      <c r="F160" s="67" t="s">
        <v>104</v>
      </c>
      <c r="G160" s="24"/>
      <c r="H160" s="30" t="s">
        <v>98</v>
      </c>
      <c r="I160" s="26">
        <f>1+6+10</f>
        <v>17</v>
      </c>
      <c r="J160" s="97"/>
      <c r="K160" s="89"/>
      <c r="L160" s="92"/>
    </row>
    <row r="161" spans="2:12" ht="28.5" customHeight="1">
      <c r="B161" s="105" t="s">
        <v>302</v>
      </c>
      <c r="C161" s="56" t="s">
        <v>29</v>
      </c>
      <c r="D161" s="31" t="s">
        <v>210</v>
      </c>
      <c r="E161" s="29" t="s">
        <v>15</v>
      </c>
      <c r="F161" s="67" t="s">
        <v>104</v>
      </c>
      <c r="G161" s="24"/>
      <c r="H161" s="30" t="s">
        <v>216</v>
      </c>
      <c r="I161" s="26">
        <v>30</v>
      </c>
      <c r="J161" s="67" t="s">
        <v>110</v>
      </c>
      <c r="K161" s="38">
        <v>2</v>
      </c>
      <c r="L161" s="40" t="s">
        <v>297</v>
      </c>
    </row>
    <row r="162" spans="2:12" ht="28.5" customHeight="1">
      <c r="B162" s="104"/>
      <c r="C162" s="57"/>
      <c r="D162" s="31" t="s">
        <v>210</v>
      </c>
      <c r="E162" s="29" t="s">
        <v>15</v>
      </c>
      <c r="F162" s="67" t="s">
        <v>104</v>
      </c>
      <c r="G162" s="24"/>
      <c r="H162" s="30" t="s">
        <v>212</v>
      </c>
      <c r="I162" s="26">
        <v>32</v>
      </c>
      <c r="J162" s="67" t="s">
        <v>111</v>
      </c>
      <c r="K162" s="38">
        <v>2</v>
      </c>
      <c r="L162" s="40" t="s">
        <v>297</v>
      </c>
    </row>
    <row r="163" spans="2:12" ht="28.5" customHeight="1">
      <c r="B163" s="104"/>
      <c r="C163" s="57"/>
      <c r="D163" s="31" t="s">
        <v>210</v>
      </c>
      <c r="E163" s="29" t="s">
        <v>15</v>
      </c>
      <c r="F163" s="67" t="s">
        <v>104</v>
      </c>
      <c r="G163" s="24"/>
      <c r="H163" s="30" t="s">
        <v>213</v>
      </c>
      <c r="I163" s="26">
        <v>34</v>
      </c>
      <c r="J163" s="67" t="s">
        <v>112</v>
      </c>
      <c r="K163" s="38">
        <v>2</v>
      </c>
      <c r="L163" s="40" t="s">
        <v>297</v>
      </c>
    </row>
    <row r="164" spans="2:12" ht="28.5" customHeight="1">
      <c r="B164" s="104"/>
      <c r="C164" s="57"/>
      <c r="D164" s="31" t="s">
        <v>210</v>
      </c>
      <c r="E164" s="29" t="s">
        <v>15</v>
      </c>
      <c r="F164" s="67" t="s">
        <v>104</v>
      </c>
      <c r="G164" s="24"/>
      <c r="H164" s="30" t="s">
        <v>214</v>
      </c>
      <c r="I164" s="26">
        <v>33</v>
      </c>
      <c r="J164" s="67" t="s">
        <v>113</v>
      </c>
      <c r="K164" s="38">
        <v>2</v>
      </c>
      <c r="L164" s="40" t="s">
        <v>297</v>
      </c>
    </row>
    <row r="165" spans="2:12" ht="28.5" customHeight="1">
      <c r="B165" s="104"/>
      <c r="C165" s="57"/>
      <c r="D165" s="31" t="s">
        <v>210</v>
      </c>
      <c r="E165" s="29" t="s">
        <v>15</v>
      </c>
      <c r="F165" s="67" t="s">
        <v>104</v>
      </c>
      <c r="G165" s="24"/>
      <c r="H165" s="30" t="s">
        <v>215</v>
      </c>
      <c r="I165" s="26">
        <v>25</v>
      </c>
      <c r="J165" s="97" t="s">
        <v>115</v>
      </c>
      <c r="K165" s="88">
        <v>2</v>
      </c>
      <c r="L165" s="90" t="s">
        <v>297</v>
      </c>
    </row>
    <row r="166" spans="2:12" ht="28.5" customHeight="1">
      <c r="B166" s="104"/>
      <c r="C166" s="57"/>
      <c r="D166" s="31" t="s">
        <v>210</v>
      </c>
      <c r="E166" s="69" t="s">
        <v>15</v>
      </c>
      <c r="F166" s="67" t="s">
        <v>104</v>
      </c>
      <c r="G166" s="24"/>
      <c r="H166" s="68" t="s">
        <v>211</v>
      </c>
      <c r="I166" s="26">
        <v>0</v>
      </c>
      <c r="J166" s="97"/>
      <c r="K166" s="93"/>
      <c r="L166" s="91"/>
    </row>
    <row r="167" spans="2:12" ht="28.5" customHeight="1">
      <c r="B167" s="104"/>
      <c r="C167" s="57"/>
      <c r="D167" s="31" t="s">
        <v>210</v>
      </c>
      <c r="E167" s="29" t="s">
        <v>15</v>
      </c>
      <c r="F167" s="67" t="s">
        <v>104</v>
      </c>
      <c r="G167" s="24"/>
      <c r="H167" s="25" t="s">
        <v>98</v>
      </c>
      <c r="I167" s="26">
        <v>19</v>
      </c>
      <c r="J167" s="97"/>
      <c r="K167" s="89"/>
      <c r="L167" s="92"/>
    </row>
    <row r="168" spans="2:12" ht="28.5" customHeight="1">
      <c r="B168" s="104"/>
      <c r="C168" s="57"/>
      <c r="D168" s="22" t="s">
        <v>217</v>
      </c>
      <c r="E168" s="23">
        <v>2</v>
      </c>
      <c r="F168" s="67" t="s">
        <v>104</v>
      </c>
      <c r="G168" s="24"/>
      <c r="H168" s="25" t="s">
        <v>98</v>
      </c>
      <c r="I168" s="26">
        <f>8+17</f>
        <v>25</v>
      </c>
      <c r="J168" s="67" t="s">
        <v>110</v>
      </c>
      <c r="K168" s="38">
        <v>2</v>
      </c>
      <c r="L168" s="40" t="s">
        <v>298</v>
      </c>
    </row>
    <row r="169" spans="2:12" ht="28.5" customHeight="1">
      <c r="B169" s="103"/>
      <c r="C169" s="58"/>
      <c r="D169" s="31" t="s">
        <v>217</v>
      </c>
      <c r="E169" s="29" t="s">
        <v>15</v>
      </c>
      <c r="F169" s="67" t="s">
        <v>104</v>
      </c>
      <c r="G169" s="24"/>
      <c r="H169" s="30" t="s">
        <v>218</v>
      </c>
      <c r="I169" s="26">
        <v>26</v>
      </c>
      <c r="J169" s="67" t="s">
        <v>109</v>
      </c>
      <c r="K169" s="38">
        <v>2</v>
      </c>
      <c r="L169" s="40" t="s">
        <v>298</v>
      </c>
    </row>
    <row r="170" spans="2:12" ht="28.5" customHeight="1">
      <c r="B170" s="105" t="s">
        <v>302</v>
      </c>
      <c r="C170" s="56" t="s">
        <v>29</v>
      </c>
      <c r="D170" s="31" t="s">
        <v>217</v>
      </c>
      <c r="E170" s="29" t="s">
        <v>15</v>
      </c>
      <c r="F170" s="67" t="s">
        <v>104</v>
      </c>
      <c r="G170" s="24"/>
      <c r="H170" s="30" t="s">
        <v>219</v>
      </c>
      <c r="I170" s="26">
        <v>23</v>
      </c>
      <c r="J170" s="97" t="s">
        <v>111</v>
      </c>
      <c r="K170" s="88">
        <v>2</v>
      </c>
      <c r="L170" s="90" t="s">
        <v>298</v>
      </c>
    </row>
    <row r="171" spans="2:12" ht="28.5" customHeight="1">
      <c r="B171" s="104"/>
      <c r="C171" s="57"/>
      <c r="D171" s="31" t="s">
        <v>217</v>
      </c>
      <c r="E171" s="29" t="s">
        <v>15</v>
      </c>
      <c r="F171" s="67" t="s">
        <v>104</v>
      </c>
      <c r="G171" s="24"/>
      <c r="H171" s="30" t="s">
        <v>220</v>
      </c>
      <c r="I171" s="26">
        <v>18</v>
      </c>
      <c r="J171" s="97"/>
      <c r="K171" s="89"/>
      <c r="L171" s="92"/>
    </row>
    <row r="172" spans="2:12" ht="33" customHeight="1">
      <c r="B172" s="104"/>
      <c r="C172" s="57"/>
      <c r="D172" s="22" t="s">
        <v>221</v>
      </c>
      <c r="E172" s="23">
        <v>3</v>
      </c>
      <c r="F172" s="75" t="s">
        <v>222</v>
      </c>
      <c r="G172" s="24"/>
      <c r="H172" s="78" t="s">
        <v>223</v>
      </c>
      <c r="I172" s="26">
        <v>34</v>
      </c>
      <c r="J172" s="75" t="s">
        <v>304</v>
      </c>
      <c r="K172" s="38">
        <v>2</v>
      </c>
      <c r="L172" s="47" t="s">
        <v>126</v>
      </c>
    </row>
    <row r="173" spans="2:12" ht="33.75" customHeight="1">
      <c r="B173" s="104"/>
      <c r="C173" s="57"/>
      <c r="D173" s="22" t="s">
        <v>221</v>
      </c>
      <c r="E173" s="23">
        <v>3</v>
      </c>
      <c r="F173" s="75" t="s">
        <v>222</v>
      </c>
      <c r="G173" s="24"/>
      <c r="H173" s="78" t="s">
        <v>224</v>
      </c>
      <c r="I173" s="26">
        <v>30</v>
      </c>
      <c r="J173" s="75" t="s">
        <v>305</v>
      </c>
      <c r="K173" s="38">
        <v>2</v>
      </c>
      <c r="L173" s="47" t="s">
        <v>126</v>
      </c>
    </row>
    <row r="174" spans="2:12" ht="30" customHeight="1">
      <c r="B174" s="104"/>
      <c r="C174" s="57"/>
      <c r="D174" s="22" t="s">
        <v>221</v>
      </c>
      <c r="E174" s="23">
        <v>3</v>
      </c>
      <c r="F174" s="75" t="s">
        <v>222</v>
      </c>
      <c r="G174" s="24"/>
      <c r="H174" s="78" t="s">
        <v>225</v>
      </c>
      <c r="I174" s="26">
        <v>30</v>
      </c>
      <c r="J174" s="99" t="s">
        <v>303</v>
      </c>
      <c r="K174" s="88">
        <v>2</v>
      </c>
      <c r="L174" s="96" t="s">
        <v>126</v>
      </c>
    </row>
    <row r="175" spans="2:12" ht="30" customHeight="1">
      <c r="B175" s="104"/>
      <c r="C175" s="57"/>
      <c r="D175" s="22" t="s">
        <v>221</v>
      </c>
      <c r="E175" s="23">
        <v>3</v>
      </c>
      <c r="F175" s="75" t="s">
        <v>222</v>
      </c>
      <c r="G175" s="24"/>
      <c r="H175" s="25" t="s">
        <v>98</v>
      </c>
      <c r="I175" s="26">
        <f>1+12</f>
        <v>13</v>
      </c>
      <c r="J175" s="99"/>
      <c r="K175" s="89"/>
      <c r="L175" s="95"/>
    </row>
    <row r="176" spans="2:12" ht="34.5" customHeight="1">
      <c r="B176" s="104"/>
      <c r="C176" s="57"/>
      <c r="D176" s="22" t="s">
        <v>221</v>
      </c>
      <c r="E176" s="23">
        <v>3</v>
      </c>
      <c r="F176" s="75" t="s">
        <v>222</v>
      </c>
      <c r="G176" s="24"/>
      <c r="H176" s="78" t="s">
        <v>300</v>
      </c>
      <c r="I176" s="26">
        <v>37</v>
      </c>
      <c r="J176" s="75" t="s">
        <v>306</v>
      </c>
      <c r="K176" s="38">
        <v>2</v>
      </c>
      <c r="L176" s="47" t="s">
        <v>126</v>
      </c>
    </row>
    <row r="177" spans="2:12" ht="24" customHeight="1">
      <c r="B177" s="104"/>
      <c r="C177" s="57"/>
      <c r="D177" s="31" t="s">
        <v>226</v>
      </c>
      <c r="E177" s="29" t="s">
        <v>16</v>
      </c>
      <c r="F177" s="67" t="s">
        <v>104</v>
      </c>
      <c r="G177" s="24"/>
      <c r="H177" s="30" t="s">
        <v>227</v>
      </c>
      <c r="I177" s="26">
        <v>41</v>
      </c>
      <c r="J177" s="67" t="s">
        <v>110</v>
      </c>
      <c r="K177" s="38">
        <v>2</v>
      </c>
      <c r="L177" s="47" t="s">
        <v>126</v>
      </c>
    </row>
    <row r="178" spans="2:12" ht="24" customHeight="1">
      <c r="B178" s="104"/>
      <c r="C178" s="57"/>
      <c r="D178" s="31" t="s">
        <v>226</v>
      </c>
      <c r="E178" s="29" t="s">
        <v>16</v>
      </c>
      <c r="F178" s="67" t="s">
        <v>104</v>
      </c>
      <c r="G178" s="24"/>
      <c r="H178" s="30" t="s">
        <v>228</v>
      </c>
      <c r="I178" s="26">
        <v>42</v>
      </c>
      <c r="J178" s="67" t="s">
        <v>111</v>
      </c>
      <c r="K178" s="38">
        <v>2</v>
      </c>
      <c r="L178" s="47" t="s">
        <v>126</v>
      </c>
    </row>
    <row r="179" spans="2:12" ht="24" customHeight="1">
      <c r="B179" s="104"/>
      <c r="C179" s="57"/>
      <c r="D179" s="31" t="s">
        <v>226</v>
      </c>
      <c r="E179" s="29" t="s">
        <v>16</v>
      </c>
      <c r="F179" s="67" t="s">
        <v>104</v>
      </c>
      <c r="G179" s="24"/>
      <c r="H179" s="30" t="s">
        <v>229</v>
      </c>
      <c r="I179" s="26">
        <v>42</v>
      </c>
      <c r="J179" s="67" t="s">
        <v>113</v>
      </c>
      <c r="K179" s="38">
        <v>2</v>
      </c>
      <c r="L179" s="47" t="s">
        <v>126</v>
      </c>
    </row>
    <row r="180" spans="2:12" ht="24" customHeight="1">
      <c r="B180" s="104"/>
      <c r="C180" s="57"/>
      <c r="D180" s="31" t="s">
        <v>226</v>
      </c>
      <c r="E180" s="29" t="s">
        <v>16</v>
      </c>
      <c r="F180" s="67" t="s">
        <v>104</v>
      </c>
      <c r="G180" s="24"/>
      <c r="H180" s="30" t="s">
        <v>230</v>
      </c>
      <c r="I180" s="26">
        <v>31</v>
      </c>
      <c r="J180" s="67" t="s">
        <v>112</v>
      </c>
      <c r="K180" s="38">
        <v>2</v>
      </c>
      <c r="L180" s="47" t="s">
        <v>126</v>
      </c>
    </row>
    <row r="181" spans="2:12" ht="24" customHeight="1">
      <c r="B181" s="104"/>
      <c r="C181" s="57"/>
      <c r="D181" s="31" t="s">
        <v>226</v>
      </c>
      <c r="E181" s="29" t="s">
        <v>16</v>
      </c>
      <c r="F181" s="67" t="s">
        <v>104</v>
      </c>
      <c r="G181" s="24"/>
      <c r="H181" s="30" t="s">
        <v>231</v>
      </c>
      <c r="I181" s="26">
        <v>30</v>
      </c>
      <c r="J181" s="67" t="s">
        <v>115</v>
      </c>
      <c r="K181" s="38">
        <v>2</v>
      </c>
      <c r="L181" s="47" t="s">
        <v>126</v>
      </c>
    </row>
    <row r="182" spans="2:12" ht="24" customHeight="1">
      <c r="B182" s="104"/>
      <c r="C182" s="57"/>
      <c r="D182" s="31" t="s">
        <v>226</v>
      </c>
      <c r="E182" s="29" t="s">
        <v>16</v>
      </c>
      <c r="F182" s="67" t="s">
        <v>104</v>
      </c>
      <c r="G182" s="24"/>
      <c r="H182" s="30" t="s">
        <v>232</v>
      </c>
      <c r="I182" s="26">
        <v>34</v>
      </c>
      <c r="J182" s="67" t="s">
        <v>116</v>
      </c>
      <c r="K182" s="38">
        <v>2</v>
      </c>
      <c r="L182" s="47" t="s">
        <v>126</v>
      </c>
    </row>
    <row r="183" spans="2:12" ht="24" customHeight="1">
      <c r="B183" s="104"/>
      <c r="C183" s="57"/>
      <c r="D183" s="31" t="s">
        <v>226</v>
      </c>
      <c r="E183" s="29" t="s">
        <v>16</v>
      </c>
      <c r="F183" s="67" t="s">
        <v>104</v>
      </c>
      <c r="G183" s="24"/>
      <c r="H183" s="30" t="s">
        <v>233</v>
      </c>
      <c r="I183" s="26">
        <v>25</v>
      </c>
      <c r="J183" s="67" t="s">
        <v>117</v>
      </c>
      <c r="K183" s="38">
        <v>2</v>
      </c>
      <c r="L183" s="47" t="s">
        <v>126</v>
      </c>
    </row>
    <row r="184" spans="2:12" ht="24" customHeight="1">
      <c r="B184" s="104"/>
      <c r="C184" s="57"/>
      <c r="D184" s="31" t="s">
        <v>226</v>
      </c>
      <c r="E184" s="29" t="s">
        <v>16</v>
      </c>
      <c r="F184" s="67" t="s">
        <v>104</v>
      </c>
      <c r="G184" s="24"/>
      <c r="H184" s="30" t="s">
        <v>234</v>
      </c>
      <c r="I184" s="26">
        <v>40</v>
      </c>
      <c r="J184" s="67" t="s">
        <v>119</v>
      </c>
      <c r="K184" s="38">
        <v>2</v>
      </c>
      <c r="L184" s="47" t="s">
        <v>126</v>
      </c>
    </row>
    <row r="185" spans="2:12" ht="24" customHeight="1">
      <c r="B185" s="104"/>
      <c r="C185" s="57"/>
      <c r="D185" s="31" t="s">
        <v>226</v>
      </c>
      <c r="E185" s="29" t="s">
        <v>16</v>
      </c>
      <c r="F185" s="67" t="s">
        <v>104</v>
      </c>
      <c r="G185" s="24"/>
      <c r="H185" s="30" t="s">
        <v>235</v>
      </c>
      <c r="I185" s="26">
        <v>38</v>
      </c>
      <c r="J185" s="67" t="s">
        <v>120</v>
      </c>
      <c r="K185" s="38">
        <v>2</v>
      </c>
      <c r="L185" s="47" t="s">
        <v>126</v>
      </c>
    </row>
    <row r="186" spans="2:12" ht="24" customHeight="1">
      <c r="B186" s="104"/>
      <c r="C186" s="57"/>
      <c r="D186" s="31" t="s">
        <v>226</v>
      </c>
      <c r="E186" s="29" t="s">
        <v>16</v>
      </c>
      <c r="F186" s="67" t="s">
        <v>104</v>
      </c>
      <c r="G186" s="24"/>
      <c r="H186" s="30" t="s">
        <v>236</v>
      </c>
      <c r="I186" s="26">
        <v>30</v>
      </c>
      <c r="J186" s="67" t="s">
        <v>121</v>
      </c>
      <c r="K186" s="38">
        <v>2</v>
      </c>
      <c r="L186" s="47" t="s">
        <v>126</v>
      </c>
    </row>
    <row r="187" spans="2:12" ht="24" customHeight="1">
      <c r="B187" s="104"/>
      <c r="C187" s="57"/>
      <c r="D187" s="31" t="s">
        <v>226</v>
      </c>
      <c r="E187" s="29" t="s">
        <v>16</v>
      </c>
      <c r="F187" s="67" t="s">
        <v>104</v>
      </c>
      <c r="G187" s="24"/>
      <c r="H187" s="30" t="s">
        <v>237</v>
      </c>
      <c r="I187" s="26">
        <v>30</v>
      </c>
      <c r="J187" s="67" t="s">
        <v>136</v>
      </c>
      <c r="K187" s="38">
        <v>2</v>
      </c>
      <c r="L187" s="47" t="s">
        <v>126</v>
      </c>
    </row>
    <row r="188" spans="2:12" ht="24" customHeight="1">
      <c r="B188" s="103"/>
      <c r="C188" s="58"/>
      <c r="D188" s="31" t="s">
        <v>226</v>
      </c>
      <c r="E188" s="29" t="s">
        <v>16</v>
      </c>
      <c r="F188" s="67" t="s">
        <v>104</v>
      </c>
      <c r="G188" s="24"/>
      <c r="H188" s="30" t="s">
        <v>238</v>
      </c>
      <c r="I188" s="26">
        <v>38</v>
      </c>
      <c r="J188" s="67" t="s">
        <v>137</v>
      </c>
      <c r="K188" s="38">
        <v>2</v>
      </c>
      <c r="L188" s="47" t="s">
        <v>126</v>
      </c>
    </row>
    <row r="189" spans="2:12" ht="24" customHeight="1">
      <c r="B189" s="105" t="s">
        <v>302</v>
      </c>
      <c r="C189" s="56" t="s">
        <v>29</v>
      </c>
      <c r="D189" s="31" t="s">
        <v>226</v>
      </c>
      <c r="E189" s="29" t="s">
        <v>16</v>
      </c>
      <c r="F189" s="67" t="s">
        <v>104</v>
      </c>
      <c r="G189" s="24"/>
      <c r="H189" s="30" t="s">
        <v>239</v>
      </c>
      <c r="I189" s="26">
        <v>20</v>
      </c>
      <c r="J189" s="97" t="s">
        <v>138</v>
      </c>
      <c r="K189" s="88">
        <v>2</v>
      </c>
      <c r="L189" s="96" t="s">
        <v>126</v>
      </c>
    </row>
    <row r="190" spans="2:12" ht="24" customHeight="1">
      <c r="B190" s="104"/>
      <c r="C190" s="57"/>
      <c r="D190" s="22" t="s">
        <v>226</v>
      </c>
      <c r="E190" s="23">
        <v>3</v>
      </c>
      <c r="F190" s="67" t="s">
        <v>104</v>
      </c>
      <c r="G190" s="24"/>
      <c r="H190" s="25" t="s">
        <v>98</v>
      </c>
      <c r="I190" s="26">
        <f>1+1</f>
        <v>2</v>
      </c>
      <c r="J190" s="97"/>
      <c r="K190" s="89"/>
      <c r="L190" s="95"/>
    </row>
    <row r="191" spans="2:12" ht="28.5" customHeight="1">
      <c r="B191" s="104"/>
      <c r="C191" s="57"/>
      <c r="D191" s="31" t="s">
        <v>226</v>
      </c>
      <c r="E191" s="29" t="s">
        <v>16</v>
      </c>
      <c r="F191" s="67" t="s">
        <v>104</v>
      </c>
      <c r="G191" s="24"/>
      <c r="H191" s="30" t="s">
        <v>240</v>
      </c>
      <c r="I191" s="26">
        <v>33</v>
      </c>
      <c r="J191" s="67" t="s">
        <v>139</v>
      </c>
      <c r="K191" s="38">
        <v>2</v>
      </c>
      <c r="L191" s="47" t="s">
        <v>126</v>
      </c>
    </row>
    <row r="192" spans="2:12" ht="28.5" customHeight="1">
      <c r="B192" s="104"/>
      <c r="C192" s="57"/>
      <c r="D192" s="31" t="s">
        <v>226</v>
      </c>
      <c r="E192" s="29" t="s">
        <v>16</v>
      </c>
      <c r="F192" s="67" t="s">
        <v>104</v>
      </c>
      <c r="G192" s="24"/>
      <c r="H192" s="30" t="s">
        <v>241</v>
      </c>
      <c r="I192" s="26">
        <v>34</v>
      </c>
      <c r="J192" s="67" t="s">
        <v>140</v>
      </c>
      <c r="K192" s="38">
        <v>2</v>
      </c>
      <c r="L192" s="47" t="s">
        <v>126</v>
      </c>
    </row>
    <row r="193" spans="2:12" ht="28.5" customHeight="1">
      <c r="B193" s="104"/>
      <c r="C193" s="58"/>
      <c r="D193" s="31" t="s">
        <v>226</v>
      </c>
      <c r="E193" s="29" t="s">
        <v>16</v>
      </c>
      <c r="F193" s="67" t="s">
        <v>104</v>
      </c>
      <c r="G193" s="24"/>
      <c r="H193" s="30" t="s">
        <v>242</v>
      </c>
      <c r="I193" s="26">
        <v>30</v>
      </c>
      <c r="J193" s="67" t="s">
        <v>141</v>
      </c>
      <c r="K193" s="38">
        <v>2</v>
      </c>
      <c r="L193" s="47" t="s">
        <v>126</v>
      </c>
    </row>
    <row r="194" spans="2:12" ht="28.5" customHeight="1">
      <c r="B194" s="51"/>
      <c r="C194" s="51" t="s">
        <v>28</v>
      </c>
      <c r="D194" s="84" t="s">
        <v>258</v>
      </c>
      <c r="E194" s="71" t="s">
        <v>15</v>
      </c>
      <c r="F194" s="71" t="s">
        <v>104</v>
      </c>
      <c r="G194" s="72"/>
      <c r="H194" s="73" t="s">
        <v>174</v>
      </c>
      <c r="I194" s="74">
        <v>8</v>
      </c>
      <c r="J194" s="85" t="s">
        <v>110</v>
      </c>
      <c r="K194" s="88">
        <v>2</v>
      </c>
      <c r="L194" s="85" t="s">
        <v>297</v>
      </c>
    </row>
    <row r="195" spans="2:12" ht="25.5" customHeight="1">
      <c r="B195" s="51"/>
      <c r="C195" s="51"/>
      <c r="D195" s="31" t="s">
        <v>243</v>
      </c>
      <c r="E195" s="29" t="s">
        <v>15</v>
      </c>
      <c r="F195" s="67" t="s">
        <v>104</v>
      </c>
      <c r="G195" s="24"/>
      <c r="H195" s="30" t="s">
        <v>311</v>
      </c>
      <c r="I195" s="26">
        <v>11</v>
      </c>
      <c r="J195" s="86"/>
      <c r="K195" s="93"/>
      <c r="L195" s="86"/>
    </row>
    <row r="196" spans="2:12" ht="25.5" customHeight="1">
      <c r="B196" s="51"/>
      <c r="C196" s="51"/>
      <c r="D196" s="28" t="s">
        <v>244</v>
      </c>
      <c r="E196" s="29" t="s">
        <v>16</v>
      </c>
      <c r="F196" s="67" t="s">
        <v>104</v>
      </c>
      <c r="G196" s="24"/>
      <c r="H196" s="30" t="s">
        <v>156</v>
      </c>
      <c r="I196" s="26">
        <f>1+1</f>
        <v>2</v>
      </c>
      <c r="J196" s="87"/>
      <c r="K196" s="89"/>
      <c r="L196" s="87"/>
    </row>
    <row r="197" spans="2:12" ht="25.5" customHeight="1">
      <c r="B197" s="51"/>
      <c r="C197" s="51"/>
      <c r="D197" s="22" t="s">
        <v>245</v>
      </c>
      <c r="E197" s="23">
        <v>2</v>
      </c>
      <c r="F197" s="67" t="s">
        <v>104</v>
      </c>
      <c r="G197" s="24"/>
      <c r="H197" s="25" t="s">
        <v>98</v>
      </c>
      <c r="I197" s="26">
        <v>0</v>
      </c>
      <c r="J197" s="86" t="s">
        <v>111</v>
      </c>
      <c r="K197" s="88">
        <v>2</v>
      </c>
      <c r="L197" s="90" t="s">
        <v>298</v>
      </c>
    </row>
    <row r="198" spans="2:12" ht="25.5" customHeight="1">
      <c r="B198" s="51"/>
      <c r="C198" s="51"/>
      <c r="D198" s="31" t="s">
        <v>246</v>
      </c>
      <c r="E198" s="29" t="s">
        <v>15</v>
      </c>
      <c r="F198" s="67" t="s">
        <v>104</v>
      </c>
      <c r="G198" s="24"/>
      <c r="H198" s="25" t="s">
        <v>98</v>
      </c>
      <c r="I198" s="26">
        <v>4</v>
      </c>
      <c r="J198" s="86"/>
      <c r="K198" s="93"/>
      <c r="L198" s="91"/>
    </row>
    <row r="199" spans="2:12" ht="25.5" customHeight="1">
      <c r="B199" s="51"/>
      <c r="C199" s="51"/>
      <c r="D199" s="31" t="s">
        <v>246</v>
      </c>
      <c r="E199" s="29" t="s">
        <v>15</v>
      </c>
      <c r="F199" s="67" t="s">
        <v>104</v>
      </c>
      <c r="G199" s="24"/>
      <c r="H199" s="30" t="s">
        <v>247</v>
      </c>
      <c r="I199" s="26">
        <v>36</v>
      </c>
      <c r="J199" s="87"/>
      <c r="K199" s="89"/>
      <c r="L199" s="92"/>
    </row>
    <row r="200" spans="2:12" ht="25.5" customHeight="1">
      <c r="B200" s="51"/>
      <c r="C200" s="51"/>
      <c r="D200" s="31" t="s">
        <v>246</v>
      </c>
      <c r="E200" s="29" t="s">
        <v>15</v>
      </c>
      <c r="F200" s="67" t="s">
        <v>104</v>
      </c>
      <c r="G200" s="24"/>
      <c r="H200" s="30" t="s">
        <v>248</v>
      </c>
      <c r="I200" s="26">
        <v>25</v>
      </c>
      <c r="J200" s="97" t="s">
        <v>113</v>
      </c>
      <c r="K200" s="88">
        <v>2</v>
      </c>
      <c r="L200" s="90" t="s">
        <v>298</v>
      </c>
    </row>
    <row r="201" spans="2:12" ht="25.5" customHeight="1">
      <c r="B201" s="51"/>
      <c r="C201" s="51"/>
      <c r="D201" s="70" t="s">
        <v>249</v>
      </c>
      <c r="E201" s="71" t="s">
        <v>15</v>
      </c>
      <c r="F201" s="76" t="s">
        <v>104</v>
      </c>
      <c r="G201" s="72"/>
      <c r="H201" s="73" t="s">
        <v>312</v>
      </c>
      <c r="I201" s="74">
        <v>8</v>
      </c>
      <c r="J201" s="97"/>
      <c r="K201" s="93"/>
      <c r="L201" s="91"/>
    </row>
    <row r="202" spans="2:12" ht="25.5" customHeight="1">
      <c r="B202" s="51"/>
      <c r="C202" s="51"/>
      <c r="D202" s="31" t="s">
        <v>250</v>
      </c>
      <c r="E202" s="29" t="s">
        <v>15</v>
      </c>
      <c r="F202" s="67" t="s">
        <v>104</v>
      </c>
      <c r="G202" s="24"/>
      <c r="H202" s="30" t="s">
        <v>313</v>
      </c>
      <c r="I202" s="26">
        <v>8</v>
      </c>
      <c r="J202" s="97"/>
      <c r="K202" s="89"/>
      <c r="L202" s="92"/>
    </row>
    <row r="203" spans="2:12" ht="31.5" customHeight="1">
      <c r="B203" s="51"/>
      <c r="C203" s="51"/>
      <c r="D203" s="28" t="s">
        <v>252</v>
      </c>
      <c r="E203" s="29" t="s">
        <v>4</v>
      </c>
      <c r="F203" s="67" t="s">
        <v>105</v>
      </c>
      <c r="G203" s="24"/>
      <c r="H203" s="30" t="s">
        <v>253</v>
      </c>
      <c r="I203" s="26">
        <v>38</v>
      </c>
      <c r="J203" s="67" t="s">
        <v>119</v>
      </c>
      <c r="K203" s="38">
        <v>2</v>
      </c>
      <c r="L203" s="47" t="s">
        <v>126</v>
      </c>
    </row>
    <row r="204" spans="2:12" ht="31.5" customHeight="1">
      <c r="B204" s="51"/>
      <c r="C204" s="51"/>
      <c r="D204" s="28" t="s">
        <v>252</v>
      </c>
      <c r="E204" s="29" t="s">
        <v>4</v>
      </c>
      <c r="F204" s="67" t="s">
        <v>105</v>
      </c>
      <c r="G204" s="24"/>
      <c r="H204" s="30" t="s">
        <v>254</v>
      </c>
      <c r="I204" s="26">
        <v>37</v>
      </c>
      <c r="J204" s="67" t="s">
        <v>120</v>
      </c>
      <c r="K204" s="38">
        <v>2</v>
      </c>
      <c r="L204" s="47" t="s">
        <v>126</v>
      </c>
    </row>
    <row r="205" spans="2:12" ht="31.5" customHeight="1">
      <c r="B205" s="51"/>
      <c r="C205" s="51"/>
      <c r="D205" s="28" t="s">
        <v>252</v>
      </c>
      <c r="E205" s="29" t="s">
        <v>4</v>
      </c>
      <c r="F205" s="67" t="s">
        <v>105</v>
      </c>
      <c r="G205" s="24"/>
      <c r="H205" s="30" t="s">
        <v>255</v>
      </c>
      <c r="I205" s="26">
        <v>28</v>
      </c>
      <c r="J205" s="67" t="s">
        <v>121</v>
      </c>
      <c r="K205" s="38">
        <v>2</v>
      </c>
      <c r="L205" s="47" t="s">
        <v>126</v>
      </c>
    </row>
    <row r="206" spans="2:12" ht="31.5" customHeight="1">
      <c r="B206" s="52"/>
      <c r="C206" s="52"/>
      <c r="D206" s="28" t="s">
        <v>252</v>
      </c>
      <c r="E206" s="29" t="s">
        <v>4</v>
      </c>
      <c r="F206" s="67" t="s">
        <v>105</v>
      </c>
      <c r="G206" s="24"/>
      <c r="H206" s="30" t="s">
        <v>256</v>
      </c>
      <c r="I206" s="26">
        <v>28</v>
      </c>
      <c r="J206" s="67" t="s">
        <v>136</v>
      </c>
      <c r="K206" s="38">
        <v>2</v>
      </c>
      <c r="L206" s="47" t="s">
        <v>126</v>
      </c>
    </row>
    <row r="207" spans="2:12" ht="31.5" customHeight="1">
      <c r="B207" s="50" t="s">
        <v>302</v>
      </c>
      <c r="C207" s="50" t="s">
        <v>28</v>
      </c>
      <c r="D207" s="22" t="s">
        <v>257</v>
      </c>
      <c r="E207" s="23">
        <v>4</v>
      </c>
      <c r="F207" s="67" t="s">
        <v>105</v>
      </c>
      <c r="G207" s="24"/>
      <c r="H207" s="25" t="s">
        <v>98</v>
      </c>
      <c r="I207" s="26">
        <f>14+2+1</f>
        <v>17</v>
      </c>
      <c r="J207" s="97" t="s">
        <v>137</v>
      </c>
      <c r="K207" s="88">
        <v>2</v>
      </c>
      <c r="L207" s="96" t="s">
        <v>126</v>
      </c>
    </row>
    <row r="208" spans="2:12" ht="31.5" customHeight="1">
      <c r="B208" s="51"/>
      <c r="C208" s="51"/>
      <c r="D208" s="22" t="s">
        <v>251</v>
      </c>
      <c r="E208" s="23">
        <v>3</v>
      </c>
      <c r="F208" s="67" t="s">
        <v>105</v>
      </c>
      <c r="G208" s="24"/>
      <c r="H208" s="25" t="s">
        <v>98</v>
      </c>
      <c r="I208" s="26">
        <f>7+1</f>
        <v>8</v>
      </c>
      <c r="J208" s="97"/>
      <c r="K208" s="89"/>
      <c r="L208" s="95"/>
    </row>
    <row r="209" spans="2:12" ht="24.75" customHeight="1">
      <c r="B209" s="51"/>
      <c r="C209" s="50" t="s">
        <v>23</v>
      </c>
      <c r="D209" s="28" t="s">
        <v>259</v>
      </c>
      <c r="E209" s="29" t="s">
        <v>15</v>
      </c>
      <c r="F209" s="67" t="s">
        <v>104</v>
      </c>
      <c r="G209" s="24"/>
      <c r="H209" s="30" t="s">
        <v>174</v>
      </c>
      <c r="I209" s="26">
        <v>29</v>
      </c>
      <c r="J209" s="97" t="s">
        <v>112</v>
      </c>
      <c r="K209" s="88">
        <v>2</v>
      </c>
      <c r="L209" s="85" t="s">
        <v>297</v>
      </c>
    </row>
    <row r="210" spans="2:12" ht="24.75" customHeight="1">
      <c r="B210" s="51"/>
      <c r="C210" s="51"/>
      <c r="D210" s="28" t="s">
        <v>259</v>
      </c>
      <c r="E210" s="29" t="s">
        <v>15</v>
      </c>
      <c r="F210" s="67" t="s">
        <v>104</v>
      </c>
      <c r="G210" s="24"/>
      <c r="H210" s="25" t="s">
        <v>98</v>
      </c>
      <c r="I210" s="26">
        <v>2</v>
      </c>
      <c r="J210" s="97"/>
      <c r="K210" s="93"/>
      <c r="L210" s="86"/>
    </row>
    <row r="211" spans="2:12" ht="24.75" customHeight="1">
      <c r="B211" s="51"/>
      <c r="C211" s="51"/>
      <c r="D211" s="28" t="s">
        <v>260</v>
      </c>
      <c r="E211" s="29" t="s">
        <v>15</v>
      </c>
      <c r="F211" s="67" t="s">
        <v>104</v>
      </c>
      <c r="G211" s="24"/>
      <c r="H211" s="30" t="s">
        <v>311</v>
      </c>
      <c r="I211" s="26">
        <v>0</v>
      </c>
      <c r="J211" s="97"/>
      <c r="K211" s="89"/>
      <c r="L211" s="87"/>
    </row>
    <row r="212" spans="2:12" ht="28.5" customHeight="1">
      <c r="B212" s="51"/>
      <c r="C212" s="51"/>
      <c r="D212" s="31" t="s">
        <v>261</v>
      </c>
      <c r="E212" s="35">
        <v>3</v>
      </c>
      <c r="F212" s="67" t="s">
        <v>104</v>
      </c>
      <c r="G212" s="24"/>
      <c r="H212" s="33" t="s">
        <v>262</v>
      </c>
      <c r="I212" s="26">
        <v>0</v>
      </c>
      <c r="J212" s="97" t="s">
        <v>109</v>
      </c>
      <c r="K212" s="88">
        <v>2</v>
      </c>
      <c r="L212" s="90" t="s">
        <v>328</v>
      </c>
    </row>
    <row r="213" spans="2:12" ht="28.5" customHeight="1">
      <c r="B213" s="51"/>
      <c r="C213" s="51"/>
      <c r="D213" s="31" t="s">
        <v>261</v>
      </c>
      <c r="E213" s="23">
        <v>3</v>
      </c>
      <c r="F213" s="67" t="s">
        <v>104</v>
      </c>
      <c r="G213" s="24"/>
      <c r="H213" s="79" t="s">
        <v>265</v>
      </c>
      <c r="I213" s="26">
        <v>6</v>
      </c>
      <c r="J213" s="97"/>
      <c r="K213" s="93"/>
      <c r="L213" s="91"/>
    </row>
    <row r="214" spans="2:12" ht="28.5" customHeight="1">
      <c r="B214" s="51"/>
      <c r="C214" s="51"/>
      <c r="D214" s="31" t="s">
        <v>261</v>
      </c>
      <c r="E214" s="23">
        <v>3</v>
      </c>
      <c r="F214" s="67" t="s">
        <v>104</v>
      </c>
      <c r="G214" s="24"/>
      <c r="H214" s="25" t="s">
        <v>98</v>
      </c>
      <c r="I214" s="26">
        <f>18+1</f>
        <v>19</v>
      </c>
      <c r="J214" s="97"/>
      <c r="K214" s="93"/>
      <c r="L214" s="91"/>
    </row>
    <row r="215" spans="2:12" ht="28.5" customHeight="1">
      <c r="B215" s="51"/>
      <c r="C215" s="51"/>
      <c r="D215" s="22" t="s">
        <v>273</v>
      </c>
      <c r="E215" s="23">
        <v>2</v>
      </c>
      <c r="F215" s="67" t="s">
        <v>104</v>
      </c>
      <c r="G215" s="24"/>
      <c r="H215" s="25" t="s">
        <v>98</v>
      </c>
      <c r="I215" s="26">
        <v>0</v>
      </c>
      <c r="J215" s="97"/>
      <c r="K215" s="89"/>
      <c r="L215" s="92"/>
    </row>
    <row r="216" spans="2:12" ht="28.5" customHeight="1">
      <c r="B216" s="51"/>
      <c r="C216" s="51"/>
      <c r="D216" s="31" t="s">
        <v>261</v>
      </c>
      <c r="E216" s="23">
        <v>3</v>
      </c>
      <c r="F216" s="67" t="s">
        <v>104</v>
      </c>
      <c r="G216" s="24"/>
      <c r="H216" s="78" t="s">
        <v>263</v>
      </c>
      <c r="I216" s="26">
        <v>31</v>
      </c>
      <c r="J216" s="67" t="s">
        <v>110</v>
      </c>
      <c r="K216" s="38">
        <v>2</v>
      </c>
      <c r="L216" s="81" t="s">
        <v>328</v>
      </c>
    </row>
    <row r="217" spans="2:12" ht="28.5" customHeight="1">
      <c r="B217" s="51"/>
      <c r="C217" s="51"/>
      <c r="D217" s="31" t="s">
        <v>261</v>
      </c>
      <c r="E217" s="23">
        <v>3</v>
      </c>
      <c r="F217" s="67" t="s">
        <v>104</v>
      </c>
      <c r="G217" s="24"/>
      <c r="H217" s="78" t="s">
        <v>264</v>
      </c>
      <c r="I217" s="26">
        <v>33</v>
      </c>
      <c r="J217" s="67" t="s">
        <v>111</v>
      </c>
      <c r="K217" s="38">
        <v>2</v>
      </c>
      <c r="L217" s="81" t="s">
        <v>328</v>
      </c>
    </row>
    <row r="218" spans="2:12" ht="28.5" customHeight="1">
      <c r="B218" s="51"/>
      <c r="C218" s="51"/>
      <c r="D218" s="31" t="s">
        <v>261</v>
      </c>
      <c r="E218" s="29" t="s">
        <v>16</v>
      </c>
      <c r="F218" s="67" t="s">
        <v>104</v>
      </c>
      <c r="G218" s="24"/>
      <c r="H218" s="30" t="s">
        <v>266</v>
      </c>
      <c r="I218" s="26">
        <v>37</v>
      </c>
      <c r="J218" s="67" t="s">
        <v>113</v>
      </c>
      <c r="K218" s="38">
        <v>2</v>
      </c>
      <c r="L218" s="81" t="s">
        <v>328</v>
      </c>
    </row>
    <row r="219" spans="2:12" ht="24.75" customHeight="1">
      <c r="B219" s="51"/>
      <c r="C219" s="51"/>
      <c r="D219" s="31" t="s">
        <v>261</v>
      </c>
      <c r="E219" s="29" t="s">
        <v>16</v>
      </c>
      <c r="F219" s="67" t="s">
        <v>104</v>
      </c>
      <c r="G219" s="24"/>
      <c r="H219" s="30" t="s">
        <v>267</v>
      </c>
      <c r="I219" s="26">
        <v>37</v>
      </c>
      <c r="J219" s="67" t="s">
        <v>115</v>
      </c>
      <c r="K219" s="38">
        <v>2</v>
      </c>
      <c r="L219" s="81" t="s">
        <v>328</v>
      </c>
    </row>
    <row r="220" spans="2:12" ht="24.75" customHeight="1">
      <c r="B220" s="51"/>
      <c r="C220" s="51"/>
      <c r="D220" s="31" t="s">
        <v>261</v>
      </c>
      <c r="E220" s="29" t="s">
        <v>16</v>
      </c>
      <c r="F220" s="67" t="s">
        <v>104</v>
      </c>
      <c r="G220" s="24"/>
      <c r="H220" s="30" t="s">
        <v>101</v>
      </c>
      <c r="I220" s="26">
        <v>31</v>
      </c>
      <c r="J220" s="67" t="s">
        <v>116</v>
      </c>
      <c r="K220" s="38">
        <v>2</v>
      </c>
      <c r="L220" s="81" t="s">
        <v>328</v>
      </c>
    </row>
    <row r="221" spans="2:12" ht="24.75" customHeight="1">
      <c r="B221" s="51"/>
      <c r="C221" s="51"/>
      <c r="D221" s="31" t="s">
        <v>261</v>
      </c>
      <c r="E221" s="29" t="s">
        <v>16</v>
      </c>
      <c r="F221" s="67" t="s">
        <v>104</v>
      </c>
      <c r="G221" s="24"/>
      <c r="H221" s="30" t="s">
        <v>268</v>
      </c>
      <c r="I221" s="26">
        <v>30</v>
      </c>
      <c r="J221" s="67" t="s">
        <v>117</v>
      </c>
      <c r="K221" s="38">
        <v>2</v>
      </c>
      <c r="L221" s="81" t="s">
        <v>328</v>
      </c>
    </row>
    <row r="222" spans="2:12" ht="24.75" customHeight="1">
      <c r="B222" s="51"/>
      <c r="C222" s="51"/>
      <c r="D222" s="31" t="s">
        <v>261</v>
      </c>
      <c r="E222" s="29" t="s">
        <v>16</v>
      </c>
      <c r="F222" s="67" t="s">
        <v>104</v>
      </c>
      <c r="G222" s="24"/>
      <c r="H222" s="30" t="s">
        <v>269</v>
      </c>
      <c r="I222" s="26">
        <v>42</v>
      </c>
      <c r="J222" s="67" t="s">
        <v>119</v>
      </c>
      <c r="K222" s="38">
        <v>2</v>
      </c>
      <c r="L222" s="81" t="s">
        <v>328</v>
      </c>
    </row>
    <row r="223" spans="2:12" ht="24.75" customHeight="1">
      <c r="B223" s="51"/>
      <c r="C223" s="51"/>
      <c r="D223" s="31" t="s">
        <v>261</v>
      </c>
      <c r="E223" s="29" t="s">
        <v>16</v>
      </c>
      <c r="F223" s="67" t="s">
        <v>104</v>
      </c>
      <c r="G223" s="24"/>
      <c r="H223" s="30" t="s">
        <v>270</v>
      </c>
      <c r="I223" s="26">
        <v>41</v>
      </c>
      <c r="J223" s="67" t="s">
        <v>120</v>
      </c>
      <c r="K223" s="38">
        <v>2</v>
      </c>
      <c r="L223" s="81" t="s">
        <v>328</v>
      </c>
    </row>
    <row r="224" spans="2:12" ht="24.75" customHeight="1">
      <c r="B224" s="51"/>
      <c r="C224" s="51"/>
      <c r="D224" s="31" t="s">
        <v>261</v>
      </c>
      <c r="E224" s="29" t="s">
        <v>16</v>
      </c>
      <c r="F224" s="67" t="s">
        <v>104</v>
      </c>
      <c r="G224" s="24"/>
      <c r="H224" s="30" t="s">
        <v>272</v>
      </c>
      <c r="I224" s="26">
        <v>31</v>
      </c>
      <c r="J224" s="67" t="s">
        <v>121</v>
      </c>
      <c r="K224" s="38">
        <v>2</v>
      </c>
      <c r="L224" s="81" t="s">
        <v>328</v>
      </c>
    </row>
    <row r="225" spans="2:12" ht="28.5" customHeight="1">
      <c r="B225" s="52"/>
      <c r="C225" s="52"/>
      <c r="D225" s="31" t="s">
        <v>261</v>
      </c>
      <c r="E225" s="29" t="s">
        <v>16</v>
      </c>
      <c r="F225" s="67" t="s">
        <v>104</v>
      </c>
      <c r="G225" s="24"/>
      <c r="H225" s="30" t="s">
        <v>271</v>
      </c>
      <c r="I225" s="26">
        <v>22</v>
      </c>
      <c r="J225" s="67" t="s">
        <v>136</v>
      </c>
      <c r="K225" s="38">
        <v>2</v>
      </c>
      <c r="L225" s="81" t="s">
        <v>328</v>
      </c>
    </row>
    <row r="226" spans="2:12" ht="28.5" customHeight="1">
      <c r="B226" s="50" t="s">
        <v>302</v>
      </c>
      <c r="C226" s="50" t="s">
        <v>24</v>
      </c>
      <c r="D226" s="31" t="s">
        <v>274</v>
      </c>
      <c r="E226" s="29" t="s">
        <v>15</v>
      </c>
      <c r="F226" s="67" t="s">
        <v>104</v>
      </c>
      <c r="G226" s="24"/>
      <c r="H226" s="30" t="s">
        <v>311</v>
      </c>
      <c r="I226" s="26">
        <v>0</v>
      </c>
      <c r="J226" s="67"/>
      <c r="K226" s="38"/>
      <c r="L226" s="40" t="s">
        <v>297</v>
      </c>
    </row>
    <row r="227" spans="2:12" ht="37.5" customHeight="1">
      <c r="B227" s="51"/>
      <c r="C227" s="51"/>
      <c r="D227" s="31" t="s">
        <v>275</v>
      </c>
      <c r="E227" s="35">
        <v>4</v>
      </c>
      <c r="F227" s="67" t="s">
        <v>104</v>
      </c>
      <c r="G227" s="24"/>
      <c r="H227" s="33" t="s">
        <v>276</v>
      </c>
      <c r="I227" s="26">
        <v>0</v>
      </c>
      <c r="J227" s="97" t="s">
        <v>110</v>
      </c>
      <c r="K227" s="88">
        <v>2</v>
      </c>
      <c r="L227" s="90" t="s">
        <v>299</v>
      </c>
    </row>
    <row r="228" spans="2:12" ht="37.5" customHeight="1">
      <c r="B228" s="51"/>
      <c r="C228" s="51"/>
      <c r="D228" s="31" t="s">
        <v>275</v>
      </c>
      <c r="E228" s="23">
        <v>4</v>
      </c>
      <c r="F228" s="67" t="s">
        <v>104</v>
      </c>
      <c r="G228" s="24"/>
      <c r="H228" s="78" t="s">
        <v>277</v>
      </c>
      <c r="I228" s="26">
        <v>39</v>
      </c>
      <c r="J228" s="97"/>
      <c r="K228" s="89"/>
      <c r="L228" s="92"/>
    </row>
    <row r="229" spans="2:12" ht="37.5" customHeight="1">
      <c r="B229" s="51"/>
      <c r="C229" s="51"/>
      <c r="D229" s="31" t="s">
        <v>275</v>
      </c>
      <c r="E229" s="23">
        <v>4</v>
      </c>
      <c r="F229" s="67" t="s">
        <v>104</v>
      </c>
      <c r="G229" s="24"/>
      <c r="H229" s="78" t="s">
        <v>278</v>
      </c>
      <c r="I229" s="26">
        <v>42</v>
      </c>
      <c r="J229" s="67" t="s">
        <v>111</v>
      </c>
      <c r="K229" s="38">
        <v>2</v>
      </c>
      <c r="L229" s="40" t="s">
        <v>299</v>
      </c>
    </row>
    <row r="230" spans="2:12" ht="33" customHeight="1">
      <c r="B230" s="51"/>
      <c r="C230" s="51"/>
      <c r="D230" s="31" t="s">
        <v>275</v>
      </c>
      <c r="E230" s="23">
        <v>4</v>
      </c>
      <c r="F230" s="67" t="s">
        <v>104</v>
      </c>
      <c r="G230" s="24"/>
      <c r="H230" s="78" t="s">
        <v>279</v>
      </c>
      <c r="I230" s="26">
        <v>3</v>
      </c>
      <c r="J230" s="97" t="s">
        <v>113</v>
      </c>
      <c r="K230" s="88">
        <v>2</v>
      </c>
      <c r="L230" s="90" t="s">
        <v>299</v>
      </c>
    </row>
    <row r="231" spans="2:12" ht="33" customHeight="1">
      <c r="B231" s="51"/>
      <c r="C231" s="51"/>
      <c r="D231" s="31" t="s">
        <v>275</v>
      </c>
      <c r="E231" s="23">
        <v>4</v>
      </c>
      <c r="F231" s="67" t="s">
        <v>104</v>
      </c>
      <c r="G231" s="24"/>
      <c r="H231" s="25" t="s">
        <v>98</v>
      </c>
      <c r="I231" s="26">
        <f>1+34+2</f>
        <v>37</v>
      </c>
      <c r="J231" s="97"/>
      <c r="K231" s="93"/>
      <c r="L231" s="91"/>
    </row>
    <row r="232" spans="2:12" ht="33" customHeight="1">
      <c r="B232" s="51"/>
      <c r="C232" s="51"/>
      <c r="D232" s="31" t="s">
        <v>288</v>
      </c>
      <c r="E232" s="23">
        <v>3</v>
      </c>
      <c r="F232" s="67" t="s">
        <v>104</v>
      </c>
      <c r="G232" s="24"/>
      <c r="H232" s="25" t="s">
        <v>98</v>
      </c>
      <c r="I232" s="26">
        <v>0</v>
      </c>
      <c r="J232" s="97"/>
      <c r="K232" s="89"/>
      <c r="L232" s="92"/>
    </row>
    <row r="233" spans="2:12" ht="30" customHeight="1">
      <c r="B233" s="51"/>
      <c r="C233" s="51"/>
      <c r="D233" s="31" t="s">
        <v>275</v>
      </c>
      <c r="E233" s="29" t="s">
        <v>4</v>
      </c>
      <c r="F233" s="67" t="s">
        <v>104</v>
      </c>
      <c r="G233" s="24"/>
      <c r="H233" s="30" t="s">
        <v>280</v>
      </c>
      <c r="I233" s="26">
        <v>42</v>
      </c>
      <c r="J233" s="67" t="s">
        <v>115</v>
      </c>
      <c r="K233" s="38">
        <v>2</v>
      </c>
      <c r="L233" s="40" t="s">
        <v>299</v>
      </c>
    </row>
    <row r="234" spans="2:12" ht="30" customHeight="1">
      <c r="B234" s="51"/>
      <c r="C234" s="51"/>
      <c r="D234" s="31" t="s">
        <v>275</v>
      </c>
      <c r="E234" s="29" t="s">
        <v>4</v>
      </c>
      <c r="F234" s="67" t="s">
        <v>104</v>
      </c>
      <c r="G234" s="24"/>
      <c r="H234" s="30" t="s">
        <v>281</v>
      </c>
      <c r="I234" s="26">
        <v>38</v>
      </c>
      <c r="J234" s="67" t="s">
        <v>116</v>
      </c>
      <c r="K234" s="38">
        <v>2</v>
      </c>
      <c r="L234" s="40" t="s">
        <v>299</v>
      </c>
    </row>
    <row r="235" spans="2:12" ht="30" customHeight="1">
      <c r="B235" s="51"/>
      <c r="C235" s="51"/>
      <c r="D235" s="31" t="s">
        <v>275</v>
      </c>
      <c r="E235" s="29" t="s">
        <v>4</v>
      </c>
      <c r="F235" s="67" t="s">
        <v>104</v>
      </c>
      <c r="G235" s="24"/>
      <c r="H235" s="30" t="s">
        <v>282</v>
      </c>
      <c r="I235" s="26">
        <v>40</v>
      </c>
      <c r="J235" s="67" t="s">
        <v>117</v>
      </c>
      <c r="K235" s="38">
        <v>2</v>
      </c>
      <c r="L235" s="40" t="s">
        <v>299</v>
      </c>
    </row>
    <row r="236" spans="2:12" ht="30" customHeight="1">
      <c r="B236" s="51"/>
      <c r="C236" s="51"/>
      <c r="D236" s="31" t="s">
        <v>275</v>
      </c>
      <c r="E236" s="29" t="s">
        <v>4</v>
      </c>
      <c r="F236" s="67" t="s">
        <v>104</v>
      </c>
      <c r="G236" s="24"/>
      <c r="H236" s="30" t="s">
        <v>283</v>
      </c>
      <c r="I236" s="26">
        <v>36</v>
      </c>
      <c r="J236" s="67" t="s">
        <v>112</v>
      </c>
      <c r="K236" s="38">
        <v>2</v>
      </c>
      <c r="L236" s="40" t="s">
        <v>299</v>
      </c>
    </row>
    <row r="237" spans="2:12" ht="30" customHeight="1">
      <c r="B237" s="51"/>
      <c r="C237" s="51"/>
      <c r="D237" s="31" t="s">
        <v>275</v>
      </c>
      <c r="E237" s="29" t="s">
        <v>4</v>
      </c>
      <c r="F237" s="67" t="s">
        <v>104</v>
      </c>
      <c r="G237" s="24"/>
      <c r="H237" s="30" t="s">
        <v>284</v>
      </c>
      <c r="I237" s="26">
        <v>39</v>
      </c>
      <c r="J237" s="67" t="s">
        <v>119</v>
      </c>
      <c r="K237" s="38">
        <v>2</v>
      </c>
      <c r="L237" s="40" t="s">
        <v>299</v>
      </c>
    </row>
    <row r="238" spans="2:12" ht="30" customHeight="1">
      <c r="B238" s="51"/>
      <c r="C238" s="51"/>
      <c r="D238" s="31" t="s">
        <v>275</v>
      </c>
      <c r="E238" s="29" t="s">
        <v>4</v>
      </c>
      <c r="F238" s="67" t="s">
        <v>104</v>
      </c>
      <c r="G238" s="24"/>
      <c r="H238" s="30" t="s">
        <v>285</v>
      </c>
      <c r="I238" s="26">
        <v>43</v>
      </c>
      <c r="J238" s="67" t="s">
        <v>120</v>
      </c>
      <c r="K238" s="38">
        <v>2</v>
      </c>
      <c r="L238" s="40" t="s">
        <v>299</v>
      </c>
    </row>
    <row r="239" spans="2:12" ht="30" customHeight="1">
      <c r="B239" s="51"/>
      <c r="C239" s="51"/>
      <c r="D239" s="31" t="s">
        <v>275</v>
      </c>
      <c r="E239" s="29" t="s">
        <v>4</v>
      </c>
      <c r="F239" s="67" t="s">
        <v>104</v>
      </c>
      <c r="G239" s="24"/>
      <c r="H239" s="30" t="s">
        <v>286</v>
      </c>
      <c r="I239" s="26">
        <v>38</v>
      </c>
      <c r="J239" s="67" t="s">
        <v>121</v>
      </c>
      <c r="K239" s="38">
        <v>2</v>
      </c>
      <c r="L239" s="40" t="s">
        <v>299</v>
      </c>
    </row>
    <row r="240" spans="2:12" ht="30" customHeight="1">
      <c r="B240" s="52"/>
      <c r="C240" s="52"/>
      <c r="D240" s="31" t="s">
        <v>275</v>
      </c>
      <c r="E240" s="29" t="s">
        <v>4</v>
      </c>
      <c r="F240" s="67" t="s">
        <v>104</v>
      </c>
      <c r="G240" s="24"/>
      <c r="H240" s="30" t="s">
        <v>287</v>
      </c>
      <c r="I240" s="26">
        <v>28</v>
      </c>
      <c r="J240" s="67" t="s">
        <v>109</v>
      </c>
      <c r="K240" s="38">
        <v>2</v>
      </c>
      <c r="L240" s="40" t="s">
        <v>299</v>
      </c>
    </row>
    <row r="241" spans="2:12" ht="39" customHeight="1">
      <c r="B241" s="50" t="s">
        <v>302</v>
      </c>
      <c r="C241" s="50" t="s">
        <v>25</v>
      </c>
      <c r="D241" s="22" t="s">
        <v>289</v>
      </c>
      <c r="E241" s="23">
        <v>3</v>
      </c>
      <c r="F241" s="67" t="s">
        <v>290</v>
      </c>
      <c r="G241" s="24"/>
      <c r="H241" s="25" t="s">
        <v>98</v>
      </c>
      <c r="I241" s="26">
        <f>1+7</f>
        <v>8</v>
      </c>
      <c r="J241" s="97" t="s">
        <v>307</v>
      </c>
      <c r="K241" s="98">
        <v>3</v>
      </c>
      <c r="L241" s="100" t="s">
        <v>308</v>
      </c>
    </row>
    <row r="242" spans="2:12" ht="30" customHeight="1">
      <c r="B242" s="51"/>
      <c r="C242" s="51"/>
      <c r="D242" s="31" t="s">
        <v>289</v>
      </c>
      <c r="E242" s="29" t="s">
        <v>16</v>
      </c>
      <c r="F242" s="67" t="s">
        <v>290</v>
      </c>
      <c r="G242" s="24"/>
      <c r="H242" s="30" t="s">
        <v>291</v>
      </c>
      <c r="I242" s="26">
        <v>26</v>
      </c>
      <c r="J242" s="97"/>
      <c r="K242" s="98"/>
      <c r="L242" s="100"/>
    </row>
    <row r="243" spans="2:12" ht="28.5" customHeight="1">
      <c r="B243" s="51"/>
      <c r="C243" s="51"/>
      <c r="D243" s="28" t="s">
        <v>289</v>
      </c>
      <c r="E243" s="29" t="s">
        <v>16</v>
      </c>
      <c r="F243" s="67" t="s">
        <v>290</v>
      </c>
      <c r="G243" s="24"/>
      <c r="H243" s="30" t="s">
        <v>292</v>
      </c>
      <c r="I243" s="26">
        <v>2</v>
      </c>
      <c r="J243" s="97"/>
      <c r="K243" s="98"/>
      <c r="L243" s="100"/>
    </row>
    <row r="244" spans="2:12" ht="28.5" customHeight="1">
      <c r="B244" s="52"/>
      <c r="C244" s="52"/>
      <c r="D244" s="31" t="s">
        <v>293</v>
      </c>
      <c r="E244" s="29" t="s">
        <v>15</v>
      </c>
      <c r="F244" s="67" t="s">
        <v>104</v>
      </c>
      <c r="G244" s="24"/>
      <c r="H244" s="30" t="s">
        <v>239</v>
      </c>
      <c r="I244" s="26">
        <v>9</v>
      </c>
      <c r="J244" s="67" t="s">
        <v>109</v>
      </c>
      <c r="K244" s="38">
        <v>2</v>
      </c>
      <c r="L244" s="40" t="s">
        <v>297</v>
      </c>
    </row>
  </sheetData>
  <sheetProtection/>
  <autoFilter ref="B4:L244"/>
  <mergeCells count="129">
    <mergeCell ref="L227:L228"/>
    <mergeCell ref="K227:K228"/>
    <mergeCell ref="K230:K232"/>
    <mergeCell ref="L230:L232"/>
    <mergeCell ref="J116:J118"/>
    <mergeCell ref="K116:K118"/>
    <mergeCell ref="L116:L118"/>
    <mergeCell ref="K197:K199"/>
    <mergeCell ref="L197:L199"/>
    <mergeCell ref="K200:K202"/>
    <mergeCell ref="L200:L202"/>
    <mergeCell ref="K207:K208"/>
    <mergeCell ref="L207:L208"/>
    <mergeCell ref="K174:K175"/>
    <mergeCell ref="L174:L175"/>
    <mergeCell ref="L189:L190"/>
    <mergeCell ref="K189:K190"/>
    <mergeCell ref="L194:L196"/>
    <mergeCell ref="K194:K196"/>
    <mergeCell ref="K158:K160"/>
    <mergeCell ref="L158:L160"/>
    <mergeCell ref="K165:K167"/>
    <mergeCell ref="L165:L167"/>
    <mergeCell ref="K170:K171"/>
    <mergeCell ref="L170:L171"/>
    <mergeCell ref="L142:L144"/>
    <mergeCell ref="L147:L149"/>
    <mergeCell ref="K147:K149"/>
    <mergeCell ref="L150:L151"/>
    <mergeCell ref="K150:K151"/>
    <mergeCell ref="K152:K155"/>
    <mergeCell ref="L152:L155"/>
    <mergeCell ref="L114:L115"/>
    <mergeCell ref="L121:L123"/>
    <mergeCell ref="K138:K141"/>
    <mergeCell ref="L138:L141"/>
    <mergeCell ref="K107:K110"/>
    <mergeCell ref="J107:J110"/>
    <mergeCell ref="L107:L110"/>
    <mergeCell ref="K111:K113"/>
    <mergeCell ref="L111:L113"/>
    <mergeCell ref="J111:J113"/>
    <mergeCell ref="J227:J228"/>
    <mergeCell ref="J230:J232"/>
    <mergeCell ref="J241:J243"/>
    <mergeCell ref="K241:K243"/>
    <mergeCell ref="L241:L243"/>
    <mergeCell ref="J200:J202"/>
    <mergeCell ref="K209:K211"/>
    <mergeCell ref="L209:L211"/>
    <mergeCell ref="K212:K215"/>
    <mergeCell ref="L212:L215"/>
    <mergeCell ref="J207:J208"/>
    <mergeCell ref="J209:J211"/>
    <mergeCell ref="J212:J215"/>
    <mergeCell ref="J158:J160"/>
    <mergeCell ref="J165:J167"/>
    <mergeCell ref="J170:J171"/>
    <mergeCell ref="J189:J190"/>
    <mergeCell ref="J174:J175"/>
    <mergeCell ref="J197:J199"/>
    <mergeCell ref="J138:J141"/>
    <mergeCell ref="J142:J145"/>
    <mergeCell ref="J147:J149"/>
    <mergeCell ref="J150:J151"/>
    <mergeCell ref="J152:J155"/>
    <mergeCell ref="K61:K62"/>
    <mergeCell ref="J114:J115"/>
    <mergeCell ref="K114:K115"/>
    <mergeCell ref="K142:K144"/>
    <mergeCell ref="L61:L62"/>
    <mergeCell ref="J38:J39"/>
    <mergeCell ref="J47:J49"/>
    <mergeCell ref="J54:J56"/>
    <mergeCell ref="J121:J123"/>
    <mergeCell ref="K121:K123"/>
    <mergeCell ref="J71:J73"/>
    <mergeCell ref="J81:J84"/>
    <mergeCell ref="J51:J53"/>
    <mergeCell ref="J61:J62"/>
    <mergeCell ref="L32:L34"/>
    <mergeCell ref="J15:J16"/>
    <mergeCell ref="J6:J7"/>
    <mergeCell ref="J17:J22"/>
    <mergeCell ref="J23:J25"/>
    <mergeCell ref="J27:J28"/>
    <mergeCell ref="J29:J31"/>
    <mergeCell ref="J66:J70"/>
    <mergeCell ref="J32:J34"/>
    <mergeCell ref="J35:J36"/>
    <mergeCell ref="J45:J46"/>
    <mergeCell ref="K29:K31"/>
    <mergeCell ref="K32:K34"/>
    <mergeCell ref="J85:J90"/>
    <mergeCell ref="J99:J101"/>
    <mergeCell ref="K6:K7"/>
    <mergeCell ref="L6:L7"/>
    <mergeCell ref="L15:L16"/>
    <mergeCell ref="K15:K16"/>
    <mergeCell ref="K17:K22"/>
    <mergeCell ref="L17:L22"/>
    <mergeCell ref="L23:L25"/>
    <mergeCell ref="K23:K25"/>
    <mergeCell ref="L38:L39"/>
    <mergeCell ref="K38:K39"/>
    <mergeCell ref="L47:L49"/>
    <mergeCell ref="K47:K49"/>
    <mergeCell ref="K45:K46"/>
    <mergeCell ref="L45:L46"/>
    <mergeCell ref="K81:K84"/>
    <mergeCell ref="L86:L90"/>
    <mergeCell ref="K86:K90"/>
    <mergeCell ref="K35:K36"/>
    <mergeCell ref="L35:L36"/>
    <mergeCell ref="L29:L31"/>
    <mergeCell ref="L51:L53"/>
    <mergeCell ref="K51:K53"/>
    <mergeCell ref="L54:L56"/>
    <mergeCell ref="K54:K56"/>
    <mergeCell ref="J194:J196"/>
    <mergeCell ref="L66:L67"/>
    <mergeCell ref="K66:K67"/>
    <mergeCell ref="L68:L70"/>
    <mergeCell ref="K68:K70"/>
    <mergeCell ref="L99:L101"/>
    <mergeCell ref="K99:K101"/>
    <mergeCell ref="L71:L73"/>
    <mergeCell ref="K71:K73"/>
    <mergeCell ref="L81:L84"/>
  </mergeCells>
  <printOptions/>
  <pageMargins left="0.11811023622047245" right="0.15748031496062992" top="0.31496062992125984" bottom="0.31496062992125984" header="0" footer="0"/>
  <pageSetup horizontalDpi="600" verticalDpi="600" orientation="landscape" paperSize="9" r:id="rId2"/>
  <headerFooter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Administrator</cp:lastModifiedBy>
  <cp:lastPrinted>2019-12-27T04:35:31Z</cp:lastPrinted>
  <dcterms:created xsi:type="dcterms:W3CDTF">2018-12-17T01:36:24Z</dcterms:created>
  <dcterms:modified xsi:type="dcterms:W3CDTF">2019-12-27T04:36:13Z</dcterms:modified>
  <cp:category/>
  <cp:version/>
  <cp:contentType/>
  <cp:contentStatus/>
</cp:coreProperties>
</file>